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aitm\Desktop\"/>
    </mc:Choice>
  </mc:AlternateContent>
  <bookViews>
    <workbookView xWindow="0" yWindow="0" windowWidth="28800" windowHeight="8180" tabRatio="505" activeTab="5"/>
  </bookViews>
  <sheets>
    <sheet name="Instructions" sheetId="8" r:id="rId1"/>
    <sheet name="Policy One" sheetId="1" r:id="rId2"/>
    <sheet name="Policy Two" sheetId="2" r:id="rId3"/>
    <sheet name="Policy Three" sheetId="3" r:id="rId4"/>
    <sheet name="Policy Four" sheetId="4" r:id="rId5"/>
    <sheet name="Policy Five" sheetId="5" r:id="rId6"/>
    <sheet name="Drop Down list" sheetId="6" state="hidden" r:id="rId7"/>
  </sheets>
  <definedNames>
    <definedName name="_xlnm.Print_Area" localSheetId="0">Instructions!$B$2:$D$11</definedName>
    <definedName name="_xlnm.Print_Titles" localSheetId="5">'Policy Five'!$2:$4</definedName>
    <definedName name="_xlnm.Print_Titles" localSheetId="4">'Policy Four'!$2:$4</definedName>
    <definedName name="_xlnm.Print_Titles" localSheetId="1">'Policy One'!$2:$4</definedName>
    <definedName name="_xlnm.Print_Titles" localSheetId="3">'Policy Three'!$2:$4</definedName>
    <definedName name="_xlnm.Print_Titles" localSheetId="2">'Policy Two'!$2:$4</definedName>
  </definedNames>
  <calcPr calcId="152511"/>
</workbook>
</file>

<file path=xl/calcChain.xml><?xml version="1.0" encoding="utf-8"?>
<calcChain xmlns="http://schemas.openxmlformats.org/spreadsheetml/2006/main">
  <c r="H86" i="3" l="1"/>
  <c r="H31" i="5" l="1"/>
  <c r="J8" i="3"/>
  <c r="J16" i="3"/>
  <c r="J18" i="3"/>
  <c r="J19" i="3"/>
  <c r="J20" i="3"/>
  <c r="J21" i="3"/>
  <c r="J22" i="3"/>
  <c r="J23" i="3"/>
  <c r="J24" i="3"/>
  <c r="J25" i="3"/>
  <c r="J26" i="3"/>
  <c r="J28" i="3"/>
  <c r="J29" i="3"/>
  <c r="J30" i="3"/>
  <c r="J31" i="3"/>
  <c r="J32" i="3"/>
  <c r="J33" i="3"/>
  <c r="J34" i="3"/>
  <c r="J35" i="3"/>
  <c r="J37" i="3"/>
  <c r="J38" i="3"/>
  <c r="J39" i="3"/>
  <c r="J40" i="3"/>
  <c r="J50" i="3"/>
  <c r="J55" i="3"/>
  <c r="J60" i="3"/>
  <c r="J65" i="3"/>
  <c r="J71" i="3"/>
  <c r="J79" i="3"/>
  <c r="J85" i="3"/>
  <c r="F28" i="5" l="1"/>
  <c r="F25" i="5"/>
  <c r="F13" i="5"/>
  <c r="F41" i="4"/>
  <c r="F38" i="4"/>
  <c r="F28" i="4"/>
  <c r="F23" i="4"/>
  <c r="F19" i="4"/>
  <c r="F15" i="4"/>
  <c r="F6" i="4"/>
  <c r="F49" i="2"/>
  <c r="F43" i="2"/>
  <c r="F34" i="2"/>
  <c r="F23" i="2"/>
  <c r="F14" i="2"/>
  <c r="F10" i="2"/>
  <c r="F6" i="2"/>
  <c r="F73" i="1"/>
  <c r="F70" i="1"/>
  <c r="F61" i="1"/>
  <c r="F57" i="1"/>
  <c r="F54" i="1"/>
  <c r="F49" i="1"/>
  <c r="F41" i="1"/>
  <c r="F36" i="1"/>
  <c r="F30" i="1"/>
  <c r="F20" i="1"/>
  <c r="F17" i="1"/>
  <c r="F13" i="1"/>
  <c r="H40" i="1" l="1"/>
  <c r="L29" i="5" l="1"/>
  <c r="K29" i="5" s="1"/>
  <c r="I29" i="5" s="1"/>
  <c r="I30" i="5" s="1"/>
  <c r="J27" i="5"/>
  <c r="J30" i="5"/>
  <c r="H28" i="5" l="1"/>
  <c r="J35" i="2"/>
  <c r="L26" i="5" l="1"/>
  <c r="K26" i="5" s="1"/>
  <c r="L23" i="5"/>
  <c r="K23" i="5" s="1"/>
  <c r="L22" i="5"/>
  <c r="K22" i="5" s="1"/>
  <c r="L21" i="5"/>
  <c r="K21" i="5" s="1"/>
  <c r="L20" i="5"/>
  <c r="K20" i="5" s="1"/>
  <c r="L19" i="5"/>
  <c r="K19" i="5" s="1"/>
  <c r="L18" i="5"/>
  <c r="K18" i="5" s="1"/>
  <c r="L17" i="5"/>
  <c r="K17" i="5" s="1"/>
  <c r="L16" i="5"/>
  <c r="K16" i="5" s="1"/>
  <c r="L15" i="5"/>
  <c r="K15" i="5" s="1"/>
  <c r="L14" i="5"/>
  <c r="K14" i="5" s="1"/>
  <c r="L11" i="5"/>
  <c r="K11" i="5" s="1"/>
  <c r="J11" i="5"/>
  <c r="L10" i="5"/>
  <c r="K10" i="5" s="1"/>
  <c r="J10" i="5"/>
  <c r="L9" i="5"/>
  <c r="K9" i="5" s="1"/>
  <c r="J9" i="5"/>
  <c r="L8" i="5"/>
  <c r="J8" i="5"/>
  <c r="L7" i="5"/>
  <c r="K7" i="5" s="1"/>
  <c r="J7" i="5"/>
  <c r="H52" i="4"/>
  <c r="J51" i="4"/>
  <c r="L50" i="4"/>
  <c r="K50" i="4" s="1"/>
  <c r="J48" i="4"/>
  <c r="L47" i="4"/>
  <c r="K47" i="4" s="1"/>
  <c r="I47" i="4" s="1"/>
  <c r="L46" i="4"/>
  <c r="K46" i="4" s="1"/>
  <c r="I46" i="4" s="1"/>
  <c r="L45" i="4"/>
  <c r="K45" i="4" s="1"/>
  <c r="I45" i="4" s="1"/>
  <c r="L44" i="4"/>
  <c r="K44" i="4" s="1"/>
  <c r="I44" i="4" s="1"/>
  <c r="L43" i="4"/>
  <c r="K43" i="4" s="1"/>
  <c r="I43" i="4" s="1"/>
  <c r="L42" i="4"/>
  <c r="K42" i="4" s="1"/>
  <c r="I42" i="4" s="1"/>
  <c r="J40" i="4"/>
  <c r="L39" i="4"/>
  <c r="K39" i="4" s="1"/>
  <c r="H37" i="4"/>
  <c r="J35" i="4"/>
  <c r="L34" i="4"/>
  <c r="K34" i="4" s="1"/>
  <c r="I34" i="4" s="1"/>
  <c r="L33" i="4"/>
  <c r="K33" i="4"/>
  <c r="I33" i="4" s="1"/>
  <c r="L32" i="4"/>
  <c r="K32" i="4" s="1"/>
  <c r="I32" i="4" s="1"/>
  <c r="L31" i="4"/>
  <c r="K31" i="4" s="1"/>
  <c r="I31" i="4" s="1"/>
  <c r="L30" i="4"/>
  <c r="K30" i="4" s="1"/>
  <c r="I30" i="4" s="1"/>
  <c r="L29" i="4"/>
  <c r="K29" i="4" s="1"/>
  <c r="J27" i="4"/>
  <c r="L26" i="4"/>
  <c r="K26" i="4" s="1"/>
  <c r="L25" i="4"/>
  <c r="K25" i="4" s="1"/>
  <c r="I25" i="4" s="1"/>
  <c r="L24" i="4"/>
  <c r="K24" i="4" s="1"/>
  <c r="I24" i="4" s="1"/>
  <c r="J22" i="4"/>
  <c r="L21" i="4"/>
  <c r="K21" i="4" s="1"/>
  <c r="I21" i="4" s="1"/>
  <c r="L20" i="4"/>
  <c r="K20" i="4" s="1"/>
  <c r="J18" i="4"/>
  <c r="L17" i="4"/>
  <c r="K17" i="4" s="1"/>
  <c r="I17" i="4" s="1"/>
  <c r="L16" i="4"/>
  <c r="K16" i="4" s="1"/>
  <c r="J12" i="4"/>
  <c r="L11" i="4"/>
  <c r="K11" i="4" s="1"/>
  <c r="I11" i="4" s="1"/>
  <c r="L10" i="4"/>
  <c r="K10" i="4" s="1"/>
  <c r="I10" i="4" s="1"/>
  <c r="L9" i="4"/>
  <c r="K9" i="4" s="1"/>
  <c r="I9" i="4" s="1"/>
  <c r="L8" i="4"/>
  <c r="K8" i="4" s="1"/>
  <c r="I8" i="4" s="1"/>
  <c r="L7" i="4"/>
  <c r="K7" i="4" s="1"/>
  <c r="I7" i="4" s="1"/>
  <c r="E85" i="3"/>
  <c r="L84" i="3"/>
  <c r="K84" i="3" s="1"/>
  <c r="I84" i="3" s="1"/>
  <c r="L83" i="3"/>
  <c r="K83" i="3" s="1"/>
  <c r="I83" i="3" s="1"/>
  <c r="L82" i="3"/>
  <c r="K82" i="3" s="1"/>
  <c r="I82" i="3" s="1"/>
  <c r="L81" i="3"/>
  <c r="K81" i="3" s="1"/>
  <c r="I81" i="3" s="1"/>
  <c r="L78" i="3"/>
  <c r="K78" i="3" s="1"/>
  <c r="I78" i="3" s="1"/>
  <c r="L77" i="3"/>
  <c r="K77" i="3" s="1"/>
  <c r="I77" i="3" s="1"/>
  <c r="L76" i="3"/>
  <c r="K76" i="3" s="1"/>
  <c r="I76" i="3" s="1"/>
  <c r="L75" i="3"/>
  <c r="K75" i="3" s="1"/>
  <c r="I75" i="3" s="1"/>
  <c r="L74" i="3"/>
  <c r="K74" i="3" s="1"/>
  <c r="I74" i="3" s="1"/>
  <c r="L73" i="3"/>
  <c r="K73" i="3" s="1"/>
  <c r="I73" i="3" s="1"/>
  <c r="L70" i="3"/>
  <c r="K70" i="3" s="1"/>
  <c r="I70" i="3" s="1"/>
  <c r="L69" i="3"/>
  <c r="K69" i="3" s="1"/>
  <c r="I69" i="3" s="1"/>
  <c r="H67" i="3"/>
  <c r="E65" i="3"/>
  <c r="L64" i="3"/>
  <c r="K64" i="3" s="1"/>
  <c r="I64" i="3" s="1"/>
  <c r="L63" i="3"/>
  <c r="K63" i="3" s="1"/>
  <c r="I63" i="3" s="1"/>
  <c r="L62" i="3"/>
  <c r="K62" i="3" s="1"/>
  <c r="I62" i="3" s="1"/>
  <c r="L59" i="3"/>
  <c r="K59" i="3" s="1"/>
  <c r="I59" i="3" s="1"/>
  <c r="L58" i="3"/>
  <c r="K58" i="3" s="1"/>
  <c r="I58" i="3" s="1"/>
  <c r="L57" i="3"/>
  <c r="K57" i="3" s="1"/>
  <c r="I57" i="3" s="1"/>
  <c r="L54" i="3"/>
  <c r="K54" i="3" s="1"/>
  <c r="I54" i="3" s="1"/>
  <c r="L53" i="3"/>
  <c r="K53" i="3" s="1"/>
  <c r="I53" i="3" s="1"/>
  <c r="L52" i="3"/>
  <c r="K52" i="3" s="1"/>
  <c r="I52" i="3" s="1"/>
  <c r="L49" i="3"/>
  <c r="K49" i="3" s="1"/>
  <c r="I49" i="3" s="1"/>
  <c r="L48" i="3"/>
  <c r="K48" i="3" s="1"/>
  <c r="I48" i="3" s="1"/>
  <c r="L47" i="3"/>
  <c r="K47" i="3" s="1"/>
  <c r="I47" i="3" s="1"/>
  <c r="L46" i="3"/>
  <c r="K46" i="3" s="1"/>
  <c r="I46" i="3" s="1"/>
  <c r="L45" i="3"/>
  <c r="K45" i="3" s="1"/>
  <c r="I45" i="3" s="1"/>
  <c r="L44" i="3"/>
  <c r="K44" i="3" s="1"/>
  <c r="I44" i="3" s="1"/>
  <c r="E40" i="3"/>
  <c r="L39" i="3"/>
  <c r="K39" i="3" s="1"/>
  <c r="I39" i="3" s="1"/>
  <c r="L38" i="3"/>
  <c r="K38" i="3" s="1"/>
  <c r="I38" i="3" s="1"/>
  <c r="L37" i="3"/>
  <c r="K37" i="3" s="1"/>
  <c r="I37" i="3" s="1"/>
  <c r="L34" i="3"/>
  <c r="K34" i="3" s="1"/>
  <c r="I34" i="3" s="1"/>
  <c r="L33" i="3"/>
  <c r="K33" i="3" s="1"/>
  <c r="I33" i="3" s="1"/>
  <c r="L32" i="3"/>
  <c r="K32" i="3" s="1"/>
  <c r="I32" i="3" s="1"/>
  <c r="L31" i="3"/>
  <c r="K31" i="3" s="1"/>
  <c r="I31" i="3" s="1"/>
  <c r="L30" i="3"/>
  <c r="K30" i="3" s="1"/>
  <c r="I30" i="3" s="1"/>
  <c r="L29" i="3"/>
  <c r="K29" i="3" s="1"/>
  <c r="I29" i="3" s="1"/>
  <c r="L28" i="3"/>
  <c r="K28" i="3" s="1"/>
  <c r="I28" i="3" s="1"/>
  <c r="L25" i="3"/>
  <c r="K25" i="3" s="1"/>
  <c r="I25" i="3" s="1"/>
  <c r="L24" i="3"/>
  <c r="K24" i="3" s="1"/>
  <c r="I24" i="3" s="1"/>
  <c r="L23" i="3"/>
  <c r="K23" i="3" s="1"/>
  <c r="I23" i="3" s="1"/>
  <c r="L22" i="3"/>
  <c r="K22" i="3" s="1"/>
  <c r="I22" i="3" s="1"/>
  <c r="L21" i="3"/>
  <c r="K21" i="3" s="1"/>
  <c r="I21" i="3" s="1"/>
  <c r="L20" i="3"/>
  <c r="K20" i="3" s="1"/>
  <c r="I20" i="3" s="1"/>
  <c r="L19" i="3"/>
  <c r="K19" i="3" s="1"/>
  <c r="I19" i="3" s="1"/>
  <c r="L18" i="3"/>
  <c r="K18" i="3" s="1"/>
  <c r="I18" i="3" s="1"/>
  <c r="L15" i="3"/>
  <c r="K15" i="3" s="1"/>
  <c r="I15" i="3" s="1"/>
  <c r="L14" i="3"/>
  <c r="K14" i="3" s="1"/>
  <c r="I14" i="3" s="1"/>
  <c r="L13" i="3"/>
  <c r="K13" i="3" s="1"/>
  <c r="I13" i="3" s="1"/>
  <c r="L12" i="3"/>
  <c r="K12" i="3" s="1"/>
  <c r="I12" i="3" s="1"/>
  <c r="L11" i="3"/>
  <c r="K11" i="3" s="1"/>
  <c r="I11" i="3" s="1"/>
  <c r="L10" i="3"/>
  <c r="K10" i="3" s="1"/>
  <c r="I10" i="3" s="1"/>
  <c r="L7" i="3"/>
  <c r="K7" i="3" s="1"/>
  <c r="H60" i="2"/>
  <c r="J59" i="2"/>
  <c r="L58" i="2"/>
  <c r="K58" i="2" s="1"/>
  <c r="L55" i="2"/>
  <c r="K55" i="2" s="1"/>
  <c r="I55" i="2" s="1"/>
  <c r="J55" i="2"/>
  <c r="L54" i="2"/>
  <c r="K54" i="2" s="1"/>
  <c r="J54" i="2"/>
  <c r="L53" i="2"/>
  <c r="K53" i="2" s="1"/>
  <c r="J53" i="2"/>
  <c r="J51" i="2"/>
  <c r="L50" i="2"/>
  <c r="K50" i="2" s="1"/>
  <c r="I50" i="2" s="1"/>
  <c r="I51" i="2" s="1"/>
  <c r="H48" i="2"/>
  <c r="J46" i="2"/>
  <c r="L45" i="2"/>
  <c r="K45" i="2" s="1"/>
  <c r="L44" i="2"/>
  <c r="K44" i="2" s="1"/>
  <c r="I44" i="2" s="1"/>
  <c r="L41" i="2"/>
  <c r="K41" i="2" s="1"/>
  <c r="J41" i="2"/>
  <c r="L40" i="2"/>
  <c r="K40" i="2" s="1"/>
  <c r="J40" i="2"/>
  <c r="L39" i="2"/>
  <c r="K39" i="2" s="1"/>
  <c r="J39" i="2"/>
  <c r="L38" i="2"/>
  <c r="K38" i="2" s="1"/>
  <c r="J38" i="2"/>
  <c r="L37" i="2"/>
  <c r="K37" i="2" s="1"/>
  <c r="J37" i="2"/>
  <c r="L36" i="2"/>
  <c r="K36" i="2" s="1"/>
  <c r="J36" i="2"/>
  <c r="J42" i="2" s="1"/>
  <c r="L35" i="2"/>
  <c r="K35" i="2" s="1"/>
  <c r="I35" i="2" s="1"/>
  <c r="H33" i="2"/>
  <c r="J31" i="2"/>
  <c r="L30" i="2"/>
  <c r="K30" i="2" s="1"/>
  <c r="I30" i="2" s="1"/>
  <c r="I31" i="2" s="1"/>
  <c r="H29" i="2" s="1"/>
  <c r="F29" i="2" s="1"/>
  <c r="J28" i="2"/>
  <c r="L27" i="2"/>
  <c r="K27" i="2" s="1"/>
  <c r="J25" i="2"/>
  <c r="L24" i="2"/>
  <c r="K24" i="2" s="1"/>
  <c r="L21" i="2"/>
  <c r="K21" i="2" s="1"/>
  <c r="J21" i="2"/>
  <c r="L20" i="2"/>
  <c r="K20" i="2" s="1"/>
  <c r="J20" i="2"/>
  <c r="L19" i="2"/>
  <c r="K19" i="2" s="1"/>
  <c r="J19" i="2"/>
  <c r="L18" i="2"/>
  <c r="K18" i="2" s="1"/>
  <c r="J18" i="2"/>
  <c r="L17" i="2"/>
  <c r="K17" i="2" s="1"/>
  <c r="J17" i="2"/>
  <c r="L16" i="2"/>
  <c r="K16" i="2" s="1"/>
  <c r="J16" i="2"/>
  <c r="L15" i="2"/>
  <c r="K15" i="2" s="1"/>
  <c r="J15" i="2"/>
  <c r="J13" i="2"/>
  <c r="L12" i="2"/>
  <c r="K12" i="2" s="1"/>
  <c r="I12" i="2" s="1"/>
  <c r="L11" i="2"/>
  <c r="K11" i="2" s="1"/>
  <c r="I11" i="2" s="1"/>
  <c r="J9" i="2"/>
  <c r="L8" i="2"/>
  <c r="K8" i="2" s="1"/>
  <c r="I8" i="2" s="1"/>
  <c r="L7" i="2"/>
  <c r="K7" i="2" s="1"/>
  <c r="I7" i="2" s="1"/>
  <c r="H77" i="1"/>
  <c r="J76" i="1"/>
  <c r="L75" i="1"/>
  <c r="K75" i="1" s="1"/>
  <c r="I75" i="1" s="1"/>
  <c r="L74" i="1"/>
  <c r="K74" i="1" s="1"/>
  <c r="J72" i="1"/>
  <c r="L71" i="1"/>
  <c r="K71" i="1" s="1"/>
  <c r="L68" i="1"/>
  <c r="K68" i="1" s="1"/>
  <c r="I68" i="1" s="1"/>
  <c r="J68" i="1"/>
  <c r="L67" i="1"/>
  <c r="K67" i="1" s="1"/>
  <c r="J67" i="1"/>
  <c r="L66" i="1"/>
  <c r="K66" i="1" s="1"/>
  <c r="I66" i="1" s="1"/>
  <c r="J66" i="1"/>
  <c r="L65" i="1"/>
  <c r="K65" i="1" s="1"/>
  <c r="J65" i="1"/>
  <c r="L64" i="1"/>
  <c r="K64" i="1" s="1"/>
  <c r="I64" i="1" s="1"/>
  <c r="J64" i="1"/>
  <c r="L63" i="1"/>
  <c r="K63" i="1" s="1"/>
  <c r="J63" i="1"/>
  <c r="L62" i="1"/>
  <c r="K62" i="1" s="1"/>
  <c r="I62" i="1" s="1"/>
  <c r="J62" i="1"/>
  <c r="J60" i="1"/>
  <c r="L59" i="1"/>
  <c r="K59" i="1" s="1"/>
  <c r="I59" i="1" s="1"/>
  <c r="L58" i="1"/>
  <c r="K58" i="1" s="1"/>
  <c r="J56" i="1"/>
  <c r="L55" i="1"/>
  <c r="K55" i="1" s="1"/>
  <c r="H53" i="1"/>
  <c r="J51" i="1"/>
  <c r="L50" i="1"/>
  <c r="K50" i="1" s="1"/>
  <c r="I50" i="1" s="1"/>
  <c r="I51" i="1" s="1"/>
  <c r="L47" i="1"/>
  <c r="K47" i="1" s="1"/>
  <c r="J47" i="1"/>
  <c r="L46" i="1"/>
  <c r="K46" i="1" s="1"/>
  <c r="J46" i="1"/>
  <c r="L45" i="1"/>
  <c r="K45" i="1" s="1"/>
  <c r="J45" i="1"/>
  <c r="L44" i="1"/>
  <c r="K44" i="1" s="1"/>
  <c r="J44" i="1"/>
  <c r="L43" i="1"/>
  <c r="K43" i="1" s="1"/>
  <c r="J43" i="1"/>
  <c r="L42" i="1"/>
  <c r="K42" i="1" s="1"/>
  <c r="J42" i="1"/>
  <c r="J38" i="1"/>
  <c r="L37" i="1"/>
  <c r="K37" i="1" s="1"/>
  <c r="K38" i="1" s="1"/>
  <c r="J35" i="1"/>
  <c r="L34" i="1"/>
  <c r="K34" i="1" s="1"/>
  <c r="I34" i="1" s="1"/>
  <c r="L33" i="1"/>
  <c r="K33" i="1" s="1"/>
  <c r="I33" i="1" s="1"/>
  <c r="L32" i="1"/>
  <c r="K32" i="1" s="1"/>
  <c r="I32" i="1" s="1"/>
  <c r="L31" i="1"/>
  <c r="K31" i="1" s="1"/>
  <c r="I31" i="1" s="1"/>
  <c r="J29" i="1"/>
  <c r="L28" i="1"/>
  <c r="K28" i="1" s="1"/>
  <c r="I28" i="1" s="1"/>
  <c r="L27" i="1"/>
  <c r="K27" i="1" s="1"/>
  <c r="I27" i="1" s="1"/>
  <c r="L26" i="1"/>
  <c r="K26" i="1" s="1"/>
  <c r="I26" i="1" s="1"/>
  <c r="L25" i="1"/>
  <c r="K25" i="1" s="1"/>
  <c r="I25" i="1" s="1"/>
  <c r="L24" i="1"/>
  <c r="K24" i="1" s="1"/>
  <c r="I24" i="1" s="1"/>
  <c r="L23" i="1"/>
  <c r="K23" i="1" s="1"/>
  <c r="I23" i="1" s="1"/>
  <c r="L22" i="1"/>
  <c r="K22" i="1" s="1"/>
  <c r="I22" i="1" s="1"/>
  <c r="L21" i="1"/>
  <c r="K21" i="1" s="1"/>
  <c r="J19" i="1"/>
  <c r="L18" i="1"/>
  <c r="K18" i="1" s="1"/>
  <c r="J16" i="1"/>
  <c r="L15" i="1"/>
  <c r="K15" i="1" s="1"/>
  <c r="I15" i="1" s="1"/>
  <c r="L14" i="1"/>
  <c r="K14" i="1" s="1"/>
  <c r="J12" i="1"/>
  <c r="L11" i="1"/>
  <c r="K11" i="1" s="1"/>
  <c r="I11" i="1" s="1"/>
  <c r="L10" i="1"/>
  <c r="K10" i="1" s="1"/>
  <c r="I10" i="1" s="1"/>
  <c r="J8" i="1"/>
  <c r="L7" i="1"/>
  <c r="K7" i="1" s="1"/>
  <c r="I55" i="3" l="1"/>
  <c r="I60" i="3"/>
  <c r="I7" i="3"/>
  <c r="I8" i="3" s="1"/>
  <c r="H6" i="3" s="1"/>
  <c r="F6" i="3" s="1"/>
  <c r="I16" i="3"/>
  <c r="I85" i="3"/>
  <c r="I50" i="3"/>
  <c r="I65" i="3"/>
  <c r="F65" i="3" s="1"/>
  <c r="I79" i="3"/>
  <c r="H72" i="3" s="1"/>
  <c r="F72" i="3" s="1"/>
  <c r="I26" i="3"/>
  <c r="I35" i="3"/>
  <c r="I40" i="3"/>
  <c r="I71" i="3"/>
  <c r="I21" i="5"/>
  <c r="J24" i="5"/>
  <c r="I16" i="2"/>
  <c r="I20" i="2"/>
  <c r="I43" i="1"/>
  <c r="I45" i="1"/>
  <c r="I38" i="2"/>
  <c r="I40" i="2"/>
  <c r="I15" i="2"/>
  <c r="I17" i="2"/>
  <c r="I21" i="2"/>
  <c r="I54" i="2"/>
  <c r="J22" i="2"/>
  <c r="I37" i="2"/>
  <c r="I39" i="2"/>
  <c r="J56" i="2"/>
  <c r="K56" i="2"/>
  <c r="I53" i="2"/>
  <c r="K28" i="2"/>
  <c r="I27" i="2"/>
  <c r="J40" i="1"/>
  <c r="I36" i="2"/>
  <c r="I10" i="5"/>
  <c r="I16" i="5"/>
  <c r="I20" i="5"/>
  <c r="I44" i="1"/>
  <c r="I65" i="1"/>
  <c r="J12" i="5"/>
  <c r="J48" i="1"/>
  <c r="J53" i="1" s="1"/>
  <c r="I47" i="1"/>
  <c r="I23" i="5"/>
  <c r="I42" i="1"/>
  <c r="I46" i="1"/>
  <c r="I63" i="1"/>
  <c r="I67" i="1"/>
  <c r="I41" i="2"/>
  <c r="I42" i="2" s="1"/>
  <c r="H34" i="2" s="1"/>
  <c r="J69" i="1"/>
  <c r="J77" i="1" s="1"/>
  <c r="I19" i="2"/>
  <c r="I7" i="5"/>
  <c r="I9" i="5"/>
  <c r="I11" i="5"/>
  <c r="I17" i="5"/>
  <c r="I19" i="5"/>
  <c r="I22" i="5"/>
  <c r="I26" i="5"/>
  <c r="I27" i="5" s="1"/>
  <c r="I15" i="5"/>
  <c r="I18" i="5"/>
  <c r="I14" i="5"/>
  <c r="K24" i="5"/>
  <c r="K40" i="4"/>
  <c r="I39" i="4"/>
  <c r="I40" i="4" s="1"/>
  <c r="H38" i="4" s="1"/>
  <c r="K27" i="4"/>
  <c r="I26" i="4"/>
  <c r="I27" i="4" s="1"/>
  <c r="H23" i="4" s="1"/>
  <c r="K22" i="4"/>
  <c r="I20" i="4"/>
  <c r="I22" i="4" s="1"/>
  <c r="H19" i="4" s="1"/>
  <c r="K18" i="4"/>
  <c r="I16" i="4"/>
  <c r="I18" i="4" s="1"/>
  <c r="H15" i="4" s="1"/>
  <c r="I12" i="4"/>
  <c r="F12" i="4" s="1"/>
  <c r="K12" i="4"/>
  <c r="K59" i="2"/>
  <c r="I58" i="2"/>
  <c r="I59" i="2" s="1"/>
  <c r="K46" i="2"/>
  <c r="I45" i="2"/>
  <c r="I46" i="2" s="1"/>
  <c r="I18" i="2"/>
  <c r="K22" i="2"/>
  <c r="I13" i="2"/>
  <c r="H10" i="2" s="1"/>
  <c r="K13" i="2"/>
  <c r="I9" i="2"/>
  <c r="H6" i="2" s="1"/>
  <c r="K9" i="2"/>
  <c r="I37" i="1"/>
  <c r="I38" i="1" s="1"/>
  <c r="H36" i="1" s="1"/>
  <c r="I35" i="1"/>
  <c r="H30" i="1" s="1"/>
  <c r="L12" i="5"/>
  <c r="K31" i="2"/>
  <c r="K25" i="2"/>
  <c r="I24" i="2"/>
  <c r="I25" i="2" s="1"/>
  <c r="H23" i="2" s="1"/>
  <c r="H49" i="2"/>
  <c r="K51" i="2"/>
  <c r="I12" i="1"/>
  <c r="K29" i="1"/>
  <c r="I21" i="1"/>
  <c r="I29" i="1" s="1"/>
  <c r="H20" i="1" s="1"/>
  <c r="K56" i="1"/>
  <c r="I55" i="1"/>
  <c r="I56" i="1" s="1"/>
  <c r="H54" i="1" s="1"/>
  <c r="K69" i="1"/>
  <c r="K72" i="1"/>
  <c r="I71" i="1"/>
  <c r="I72" i="1" s="1"/>
  <c r="H70" i="1" s="1"/>
  <c r="K76" i="1"/>
  <c r="I74" i="1"/>
  <c r="I76" i="1" s="1"/>
  <c r="H49" i="1"/>
  <c r="K16" i="1"/>
  <c r="K19" i="1"/>
  <c r="I18" i="1"/>
  <c r="I19" i="1" s="1"/>
  <c r="H17" i="1" s="1"/>
  <c r="K60" i="1"/>
  <c r="I58" i="1"/>
  <c r="I60" i="1" s="1"/>
  <c r="H57" i="1" s="1"/>
  <c r="K12" i="1"/>
  <c r="K48" i="1"/>
  <c r="K35" i="1"/>
  <c r="K51" i="1"/>
  <c r="I14" i="1"/>
  <c r="I16" i="1" s="1"/>
  <c r="H13" i="1" s="1"/>
  <c r="H56" i="3"/>
  <c r="F56" i="3" s="1"/>
  <c r="K16" i="3"/>
  <c r="H51" i="3"/>
  <c r="F51" i="3" s="1"/>
  <c r="K30" i="5"/>
  <c r="K8" i="5"/>
  <c r="K51" i="4"/>
  <c r="I50" i="4"/>
  <c r="I51" i="4" s="1"/>
  <c r="H49" i="4" s="1"/>
  <c r="F49" i="4" s="1"/>
  <c r="I48" i="4"/>
  <c r="H41" i="4" s="1"/>
  <c r="K48" i="4"/>
  <c r="K35" i="4"/>
  <c r="I29" i="4"/>
  <c r="I35" i="4" s="1"/>
  <c r="K8" i="1"/>
  <c r="I7" i="1"/>
  <c r="I8" i="1" s="1"/>
  <c r="F38" i="1" s="1"/>
  <c r="H36" i="3" l="1"/>
  <c r="F36" i="3" s="1"/>
  <c r="F40" i="3"/>
  <c r="H80" i="3"/>
  <c r="F80" i="3" s="1"/>
  <c r="F85" i="3"/>
  <c r="F26" i="2"/>
  <c r="I28" i="2"/>
  <c r="H26" i="2" s="1"/>
  <c r="H57" i="2"/>
  <c r="F57" i="2" s="1"/>
  <c r="F59" i="2"/>
  <c r="H43" i="2"/>
  <c r="F46" i="2"/>
  <c r="F31" i="2"/>
  <c r="H61" i="2" s="1"/>
  <c r="F61" i="2" s="1"/>
  <c r="H68" i="3"/>
  <c r="F68" i="3" s="1"/>
  <c r="I56" i="2"/>
  <c r="H52" i="2" s="1"/>
  <c r="F52" i="2" s="1"/>
  <c r="I69" i="1"/>
  <c r="F76" i="1" s="1"/>
  <c r="I22" i="2"/>
  <c r="H14" i="2" s="1"/>
  <c r="I48" i="1"/>
  <c r="F51" i="1" s="1"/>
  <c r="H17" i="3"/>
  <c r="F17" i="3" s="1"/>
  <c r="H27" i="3"/>
  <c r="F27" i="3" s="1"/>
  <c r="H43" i="3"/>
  <c r="F43" i="3" s="1"/>
  <c r="F35" i="4"/>
  <c r="H9" i="1"/>
  <c r="F9" i="1" s="1"/>
  <c r="H6" i="4"/>
  <c r="H25" i="5"/>
  <c r="I24" i="5"/>
  <c r="H9" i="3"/>
  <c r="F9" i="3" s="1"/>
  <c r="H73" i="1"/>
  <c r="H61" i="3"/>
  <c r="F61" i="3" s="1"/>
  <c r="I8" i="5"/>
  <c r="I12" i="5" s="1"/>
  <c r="K12" i="5"/>
  <c r="F51" i="4"/>
  <c r="H28" i="4"/>
  <c r="H6" i="1"/>
  <c r="F6" i="1" s="1"/>
  <c r="H87" i="3" l="1"/>
  <c r="F87" i="3" s="1"/>
  <c r="H13" i="5"/>
  <c r="H32" i="5"/>
  <c r="H41" i="1"/>
  <c r="F32" i="5"/>
  <c r="H53" i="4"/>
  <c r="F53" i="4" s="1"/>
  <c r="H78" i="1"/>
  <c r="F78" i="1" s="1"/>
  <c r="H6" i="5"/>
  <c r="F6" i="5" s="1"/>
  <c r="H61" i="1" l="1"/>
</calcChain>
</file>

<file path=xl/sharedStrings.xml><?xml version="1.0" encoding="utf-8"?>
<sst xmlns="http://schemas.openxmlformats.org/spreadsheetml/2006/main" count="705" uniqueCount="584">
  <si>
    <t>Policy One: Procurement Governance</t>
  </si>
  <si>
    <t>Section</t>
  </si>
  <si>
    <t>Questions the Health Service (HS) should consider</t>
  </si>
  <si>
    <t>Level of Compliance</t>
  </si>
  <si>
    <t>Procurement Governance Framework</t>
  </si>
  <si>
    <t>Select Option</t>
  </si>
  <si>
    <t>a. Procurement Activity Plan</t>
  </si>
  <si>
    <t>b. Capability Development Plan</t>
  </si>
  <si>
    <t>c. Supplier Engagement Plan</t>
  </si>
  <si>
    <t xml:space="preserve">d. Contract Management </t>
  </si>
  <si>
    <r>
      <rPr>
        <b/>
        <i/>
        <sz val="10"/>
        <color theme="1"/>
        <rFont val="Arial"/>
        <family val="2"/>
        <scheme val="minor"/>
      </rPr>
      <t xml:space="preserve">2.9. </t>
    </r>
    <r>
      <rPr>
        <i/>
        <sz val="10"/>
        <color theme="1"/>
        <rFont val="Arial"/>
        <family val="2"/>
        <scheme val="minor"/>
      </rPr>
      <t xml:space="preserve">
The CEO must ensure that the procurement strategy is reviewed annually to confirm alignment with the procurement profile of the mandated health service and broader government objectives
</t>
    </r>
  </si>
  <si>
    <t>d. regular status reports on compliance</t>
  </si>
  <si>
    <t>e. reports on non-compliance to HPV</t>
  </si>
  <si>
    <t>Procurement Complaints Management</t>
  </si>
  <si>
    <r>
      <rPr>
        <sz val="10"/>
        <color theme="1"/>
        <rFont val="Arial"/>
        <family val="2"/>
        <scheme val="minor"/>
      </rPr>
      <t>b</t>
    </r>
    <r>
      <rPr>
        <sz val="11"/>
        <color theme="1"/>
        <rFont val="Arial"/>
        <family val="2"/>
        <scheme val="minor"/>
      </rPr>
      <t xml:space="preserve">. </t>
    </r>
    <r>
      <rPr>
        <sz val="10"/>
        <color theme="1"/>
        <rFont val="Arial"/>
        <family val="2"/>
        <scheme val="minor"/>
      </rPr>
      <t xml:space="preserve">what documentation the organisation requires from the
    complainant </t>
    </r>
  </si>
  <si>
    <r>
      <t xml:space="preserve">c. </t>
    </r>
    <r>
      <rPr>
        <sz val="10"/>
        <color theme="1"/>
        <rFont val="Arial"/>
        <family val="2"/>
        <scheme val="minor"/>
      </rPr>
      <t xml:space="preserve">contact and lodgement details for all documents </t>
    </r>
  </si>
  <si>
    <r>
      <rPr>
        <sz val="10"/>
        <color theme="1"/>
        <rFont val="Arial"/>
        <family val="2"/>
        <scheme val="minor"/>
      </rPr>
      <t>d</t>
    </r>
    <r>
      <rPr>
        <sz val="11"/>
        <color theme="1"/>
        <rFont val="Arial"/>
        <family val="2"/>
        <scheme val="minor"/>
      </rPr>
      <t xml:space="preserve">. </t>
    </r>
    <r>
      <rPr>
        <sz val="10"/>
        <color theme="1"/>
        <rFont val="Arial"/>
        <family val="2"/>
        <scheme val="minor"/>
      </rPr>
      <t>timelines for conducting the investigation</t>
    </r>
  </si>
  <si>
    <r>
      <rPr>
        <sz val="10"/>
        <color theme="1"/>
        <rFont val="Arial"/>
        <family val="2"/>
        <scheme val="minor"/>
      </rPr>
      <t>e</t>
    </r>
    <r>
      <rPr>
        <sz val="11"/>
        <color theme="1"/>
        <rFont val="Arial"/>
        <family val="2"/>
        <scheme val="minor"/>
      </rPr>
      <t xml:space="preserve">. </t>
    </r>
    <r>
      <rPr>
        <sz val="10"/>
        <color theme="1"/>
        <rFont val="Arial"/>
        <family val="2"/>
        <scheme val="minor"/>
      </rPr>
      <t xml:space="preserve">the range of outcomes available </t>
    </r>
  </si>
  <si>
    <r>
      <t xml:space="preserve">f. </t>
    </r>
    <r>
      <rPr>
        <sz val="10"/>
        <color theme="1"/>
        <rFont val="Arial"/>
        <family val="2"/>
        <scheme val="minor"/>
      </rPr>
      <t>the escalation process for a review by HPV</t>
    </r>
  </si>
  <si>
    <r>
      <rPr>
        <sz val="10"/>
        <color theme="1"/>
        <rFont val="Arial"/>
        <family val="2"/>
        <scheme val="minor"/>
      </rPr>
      <t>g. other government bodies that may be able to assist</t>
    </r>
    <r>
      <rPr>
        <sz val="11"/>
        <color theme="1"/>
        <rFont val="Arial"/>
        <family val="2"/>
        <scheme val="minor"/>
      </rPr>
      <t xml:space="preserve">
</t>
    </r>
  </si>
  <si>
    <t>END</t>
  </si>
  <si>
    <t>Complexity Assessment</t>
  </si>
  <si>
    <t>Market Analysis Review</t>
  </si>
  <si>
    <t>Capability Assessment</t>
  </si>
  <si>
    <t>Policy Three: Market Approach</t>
  </si>
  <si>
    <t>Market Approach</t>
  </si>
  <si>
    <t>a. The HS name and address?</t>
  </si>
  <si>
    <t>b. The headline details of the supply requirement?</t>
  </si>
  <si>
    <t>c. The process timelines?</t>
  </si>
  <si>
    <t>f. The HS address/site/method for receiving submissions?</t>
  </si>
  <si>
    <t>g. The contact details for person(s) managing the market
   approach?</t>
  </si>
  <si>
    <t>Evaluation, Negotiation and Selection</t>
  </si>
  <si>
    <t>Critical Incident</t>
  </si>
  <si>
    <t>Policy Four: Contract Management and Asset Disposal</t>
  </si>
  <si>
    <t>Contract Management</t>
  </si>
  <si>
    <t>Key Requirements</t>
  </si>
  <si>
    <t>Disposal of Assets</t>
  </si>
  <si>
    <t>Policy Five: Collective Purchasing</t>
  </si>
  <si>
    <t>Obligations of mandated health services</t>
  </si>
  <si>
    <t>Column1</t>
  </si>
  <si>
    <t>Compliant</t>
  </si>
  <si>
    <t>Yes</t>
  </si>
  <si>
    <t>Partially Compliant</t>
  </si>
  <si>
    <t>No</t>
  </si>
  <si>
    <t>Non-Compliant</t>
  </si>
  <si>
    <t>Not Applicable</t>
  </si>
  <si>
    <r>
      <rPr>
        <b/>
        <i/>
        <sz val="10"/>
        <color theme="1"/>
        <rFont val="Arial"/>
        <family val="2"/>
        <scheme val="minor"/>
      </rPr>
      <t xml:space="preserve">2.3. </t>
    </r>
    <r>
      <rPr>
        <i/>
        <sz val="10"/>
        <color theme="1"/>
        <rFont val="Arial"/>
        <family val="2"/>
        <scheme val="minor"/>
      </rPr>
      <t xml:space="preserve">
The assessment of complexity must initially be applied to: 
</t>
    </r>
    <r>
      <rPr>
        <b/>
        <i/>
        <sz val="10"/>
        <color theme="1"/>
        <rFont val="Arial"/>
        <family val="2"/>
        <scheme val="minor"/>
      </rPr>
      <t>a.</t>
    </r>
    <r>
      <rPr>
        <i/>
        <sz val="10"/>
        <color theme="1"/>
        <rFont val="Arial"/>
        <family val="2"/>
        <scheme val="minor"/>
      </rPr>
      <t xml:space="preserve"> relevant categories of procurement 
</t>
    </r>
    <r>
      <rPr>
        <b/>
        <i/>
        <sz val="10"/>
        <color theme="1"/>
        <rFont val="Arial"/>
        <family val="2"/>
        <scheme val="minor"/>
      </rPr>
      <t>b.</t>
    </r>
    <r>
      <rPr>
        <i/>
        <sz val="10"/>
        <color theme="1"/>
        <rFont val="Arial"/>
        <family val="2"/>
        <scheme val="minor"/>
      </rPr>
      <t xml:space="preserve"> any individual procurement activity that: 
    </t>
    </r>
    <r>
      <rPr>
        <b/>
        <i/>
        <sz val="10"/>
        <color theme="1"/>
        <rFont val="Arial"/>
        <family val="2"/>
        <scheme val="minor"/>
      </rPr>
      <t>i.</t>
    </r>
    <r>
      <rPr>
        <i/>
        <sz val="10"/>
        <color theme="1"/>
        <rFont val="Arial"/>
        <family val="2"/>
        <scheme val="minor"/>
      </rPr>
      <t xml:space="preserve"> does not fall into a category of procurement; and 
    </t>
    </r>
    <r>
      <rPr>
        <b/>
        <i/>
        <sz val="10"/>
        <color theme="1"/>
        <rFont val="Arial"/>
        <family val="2"/>
        <scheme val="minor"/>
      </rPr>
      <t xml:space="preserve">ii. </t>
    </r>
    <r>
      <rPr>
        <i/>
        <sz val="10"/>
        <color theme="1"/>
        <rFont val="Arial"/>
        <family val="2"/>
        <scheme val="minor"/>
      </rPr>
      <t xml:space="preserve">is strategic or of high risk to the business of the health service </t>
    </r>
  </si>
  <si>
    <r>
      <rPr>
        <b/>
        <i/>
        <sz val="10"/>
        <color theme="1"/>
        <rFont val="Arial"/>
        <family val="2"/>
        <scheme val="minor"/>
      </rPr>
      <t xml:space="preserve">2.5. </t>
    </r>
    <r>
      <rPr>
        <sz val="10"/>
        <color theme="1"/>
        <rFont val="Arial"/>
        <family val="2"/>
        <scheme val="minor"/>
      </rPr>
      <t xml:space="preserve">
</t>
    </r>
    <r>
      <rPr>
        <i/>
        <sz val="10"/>
        <color theme="1"/>
        <rFont val="Arial"/>
        <family val="2"/>
        <scheme val="minor"/>
      </rPr>
      <t xml:space="preserve">A mandated health service must provide the following minimum information: 
</t>
    </r>
    <r>
      <rPr>
        <b/>
        <i/>
        <sz val="10"/>
        <color theme="1"/>
        <rFont val="Arial"/>
        <family val="2"/>
        <scheme val="minor"/>
      </rPr>
      <t>a</t>
    </r>
    <r>
      <rPr>
        <i/>
        <sz val="10"/>
        <color theme="1"/>
        <rFont val="Arial"/>
        <family val="2"/>
        <scheme val="minor"/>
      </rPr>
      <t xml:space="preserve">. name and address of your organisation 
</t>
    </r>
    <r>
      <rPr>
        <b/>
        <i/>
        <sz val="10"/>
        <color theme="1"/>
        <rFont val="Arial"/>
        <family val="2"/>
        <scheme val="minor"/>
      </rPr>
      <t>b.</t>
    </r>
    <r>
      <rPr>
        <i/>
        <sz val="10"/>
        <color theme="1"/>
        <rFont val="Arial"/>
        <family val="2"/>
        <scheme val="minor"/>
      </rPr>
      <t xml:space="preserve"> headline details of the supply requirement 
</t>
    </r>
    <r>
      <rPr>
        <b/>
        <i/>
        <sz val="10"/>
        <color theme="1"/>
        <rFont val="Arial"/>
        <family val="2"/>
        <scheme val="minor"/>
      </rPr>
      <t>c.</t>
    </r>
    <r>
      <rPr>
        <i/>
        <sz val="10"/>
        <color theme="1"/>
        <rFont val="Arial"/>
        <family val="2"/>
        <scheme val="minor"/>
      </rPr>
      <t xml:space="preserve"> process timelines 
</t>
    </r>
    <r>
      <rPr>
        <b/>
        <i/>
        <sz val="10"/>
        <color theme="1"/>
        <rFont val="Arial"/>
        <family val="2"/>
        <scheme val="minor"/>
      </rPr>
      <t>d.</t>
    </r>
    <r>
      <rPr>
        <i/>
        <sz val="10"/>
        <color theme="1"/>
        <rFont val="Arial"/>
        <family val="2"/>
        <scheme val="minor"/>
      </rPr>
      <t xml:space="preserve"> address/site/method where documentation can be obtained 
</t>
    </r>
    <r>
      <rPr>
        <b/>
        <i/>
        <sz val="10"/>
        <color theme="1"/>
        <rFont val="Arial"/>
        <family val="2"/>
        <scheme val="minor"/>
      </rPr>
      <t>e.</t>
    </r>
    <r>
      <rPr>
        <i/>
        <sz val="10"/>
        <color theme="1"/>
        <rFont val="Arial"/>
        <family val="2"/>
        <scheme val="minor"/>
      </rPr>
      <t xml:space="preserve"> address/site/method where further information will be provided (if relevant) 
</t>
    </r>
    <r>
      <rPr>
        <b/>
        <i/>
        <sz val="10"/>
        <color theme="1"/>
        <rFont val="Arial"/>
        <family val="2"/>
        <scheme val="minor"/>
      </rPr>
      <t>f.</t>
    </r>
    <r>
      <rPr>
        <i/>
        <sz val="10"/>
        <color theme="1"/>
        <rFont val="Arial"/>
        <family val="2"/>
        <scheme val="minor"/>
      </rPr>
      <t xml:space="preserve">  address/site/method for receiving submissions 
</t>
    </r>
    <r>
      <rPr>
        <b/>
        <i/>
        <sz val="10"/>
        <color theme="1"/>
        <rFont val="Arial"/>
        <family val="2"/>
        <scheme val="minor"/>
      </rPr>
      <t>g.</t>
    </r>
    <r>
      <rPr>
        <i/>
        <sz val="10"/>
        <color theme="1"/>
        <rFont val="Arial"/>
        <family val="2"/>
        <scheme val="minor"/>
      </rPr>
      <t xml:space="preserve"> contact details for person(s) managing the market approach</t>
    </r>
    <r>
      <rPr>
        <i/>
        <sz val="11"/>
        <color theme="1"/>
        <rFont val="Arial"/>
        <family val="2"/>
        <scheme val="minor"/>
      </rPr>
      <t xml:space="preserve"> </t>
    </r>
  </si>
  <si>
    <r>
      <rPr>
        <b/>
        <i/>
        <sz val="10"/>
        <color theme="1"/>
        <rFont val="Arial"/>
        <family val="2"/>
        <scheme val="minor"/>
      </rPr>
      <t xml:space="preserve">4.4. </t>
    </r>
    <r>
      <rPr>
        <i/>
        <sz val="10"/>
        <color theme="1"/>
        <rFont val="Arial"/>
        <family val="2"/>
        <scheme val="minor"/>
      </rPr>
      <t xml:space="preserve">
The procurement complaint management policy must outline: 
</t>
    </r>
    <r>
      <rPr>
        <b/>
        <i/>
        <sz val="10"/>
        <color theme="1"/>
        <rFont val="Arial"/>
        <family val="2"/>
        <scheme val="minor"/>
      </rPr>
      <t>a.</t>
    </r>
    <r>
      <rPr>
        <i/>
        <sz val="10"/>
        <color theme="1"/>
        <rFont val="Arial"/>
        <family val="2"/>
        <scheme val="minor"/>
      </rPr>
      <t xml:space="preserve"> how the investigation will be dealt with including any specific processes defined in 
     an individual procurement activity or contract 
</t>
    </r>
    <r>
      <rPr>
        <b/>
        <i/>
        <sz val="10"/>
        <color theme="1"/>
        <rFont val="Arial"/>
        <family val="2"/>
        <scheme val="minor"/>
      </rPr>
      <t>b.</t>
    </r>
    <r>
      <rPr>
        <i/>
        <sz val="10"/>
        <color theme="1"/>
        <rFont val="Arial"/>
        <family val="2"/>
        <scheme val="minor"/>
      </rPr>
      <t xml:space="preserve"> what documentation the organisation requires from the complainant in terms of 
    scope and format 
</t>
    </r>
    <r>
      <rPr>
        <b/>
        <i/>
        <sz val="10"/>
        <color theme="1"/>
        <rFont val="Arial"/>
        <family val="2"/>
        <scheme val="minor"/>
      </rPr>
      <t>c.</t>
    </r>
    <r>
      <rPr>
        <i/>
        <sz val="10"/>
        <color theme="1"/>
        <rFont val="Arial"/>
        <family val="2"/>
        <scheme val="minor"/>
      </rPr>
      <t xml:space="preserve"> contact and lodgement details for all documents 
</t>
    </r>
    <r>
      <rPr>
        <b/>
        <i/>
        <sz val="10"/>
        <color theme="1"/>
        <rFont val="Arial"/>
        <family val="2"/>
        <scheme val="minor"/>
      </rPr>
      <t>d.</t>
    </r>
    <r>
      <rPr>
        <i/>
        <sz val="10"/>
        <color theme="1"/>
        <rFont val="Arial"/>
        <family val="2"/>
        <scheme val="minor"/>
      </rPr>
      <t xml:space="preserve"> timelines for conducting the investigation and providing a response 
</t>
    </r>
    <r>
      <rPr>
        <b/>
        <i/>
        <sz val="10"/>
        <color theme="1"/>
        <rFont val="Arial"/>
        <family val="2"/>
        <scheme val="minor"/>
      </rPr>
      <t>e.</t>
    </r>
    <r>
      <rPr>
        <i/>
        <sz val="10"/>
        <color theme="1"/>
        <rFont val="Arial"/>
        <family val="2"/>
        <scheme val="minor"/>
      </rPr>
      <t xml:space="preserve"> the range of outcomes available to the organisation in responding to a complaint 
</t>
    </r>
    <r>
      <rPr>
        <b/>
        <i/>
        <sz val="10"/>
        <color theme="1"/>
        <rFont val="Arial"/>
        <family val="2"/>
        <scheme val="minor"/>
      </rPr>
      <t>f.</t>
    </r>
    <r>
      <rPr>
        <i/>
        <sz val="10"/>
        <color theme="1"/>
        <rFont val="Arial"/>
        <family val="2"/>
        <scheme val="minor"/>
      </rPr>
      <t xml:space="preserve">  the escalation process for a review by HPV, should the findings and actions taken
    by the organisation not resolve the matter to the satisfaction of the complainant 
</t>
    </r>
    <r>
      <rPr>
        <b/>
        <i/>
        <sz val="10"/>
        <color theme="1"/>
        <rFont val="Arial"/>
        <family val="2"/>
        <scheme val="minor"/>
      </rPr>
      <t>g.</t>
    </r>
    <r>
      <rPr>
        <i/>
        <sz val="10"/>
        <color theme="1"/>
        <rFont val="Arial"/>
        <family val="2"/>
        <scheme val="minor"/>
      </rPr>
      <t xml:space="preserve"> other government bodies that may be able to assist
</t>
    </r>
  </si>
  <si>
    <t xml:space="preserve">                                                                                                                 END</t>
  </si>
  <si>
    <r>
      <rPr>
        <sz val="10"/>
        <color theme="1"/>
        <rFont val="Arial"/>
        <family val="2"/>
        <scheme val="minor"/>
      </rPr>
      <t>♦</t>
    </r>
    <r>
      <rPr>
        <sz val="11"/>
        <color theme="1"/>
        <rFont val="Arial"/>
        <family val="2"/>
        <scheme val="minor"/>
      </rPr>
      <t xml:space="preserve"> </t>
    </r>
    <r>
      <rPr>
        <sz val="10"/>
        <color theme="1"/>
        <rFont val="Arial"/>
        <family val="2"/>
        <scheme val="minor"/>
      </rPr>
      <t xml:space="preserve">Has the CEO established a Governance Framework?
</t>
    </r>
  </si>
  <si>
    <t xml:space="preserve">b. deliver an annual attestation of compliance with HPV
    HPPs
</t>
  </si>
  <si>
    <t>♦ Does the HS have procurement complaints management 
   policy in place that sets out the process and procedures 
   for addressing complaints, or ensures that procurement
   complaints are managed according to this policy?</t>
  </si>
  <si>
    <t>a. how the investigation will be dealt with including any 
   specific processes defined in an individual procurement
   activity or contract?</t>
  </si>
  <si>
    <t>♦ Has the HS clearly stated the HPV are to be informed 
   within five working days of any complaint requiring
   escalation?</t>
  </si>
  <si>
    <r>
      <rPr>
        <b/>
        <i/>
        <sz val="10"/>
        <color theme="1"/>
        <rFont val="Arial"/>
        <family val="2"/>
        <scheme val="minor"/>
      </rPr>
      <t>4.2.</t>
    </r>
    <r>
      <rPr>
        <i/>
        <sz val="10"/>
        <color theme="1"/>
        <rFont val="Arial"/>
        <family val="2"/>
        <scheme val="minor"/>
      </rPr>
      <t xml:space="preserve"> 
The assessment of capability must: 
</t>
    </r>
    <r>
      <rPr>
        <b/>
        <i/>
        <sz val="10"/>
        <color theme="1"/>
        <rFont val="Arial"/>
        <family val="2"/>
        <scheme val="minor"/>
      </rPr>
      <t>a.</t>
    </r>
    <r>
      <rPr>
        <i/>
        <sz val="10"/>
        <color theme="1"/>
        <rFont val="Arial"/>
        <family val="2"/>
        <scheme val="minor"/>
      </rPr>
      <t xml:space="preserve"> be carried out by people with appropriate knowledge and expertise 
</t>
    </r>
    <r>
      <rPr>
        <b/>
        <i/>
        <sz val="10"/>
        <color theme="1"/>
        <rFont val="Arial"/>
        <family val="2"/>
        <scheme val="minor"/>
      </rPr>
      <t>b.</t>
    </r>
    <r>
      <rPr>
        <i/>
        <sz val="10"/>
        <color theme="1"/>
        <rFont val="Arial"/>
        <family val="2"/>
        <scheme val="minor"/>
      </rPr>
      <t xml:space="preserve"> identify the capabilities needed to carry out the procurement activity 
</t>
    </r>
    <r>
      <rPr>
        <b/>
        <i/>
        <sz val="10"/>
        <color theme="1"/>
        <rFont val="Arial"/>
        <family val="2"/>
        <scheme val="minor"/>
      </rPr>
      <t>c.</t>
    </r>
    <r>
      <rPr>
        <i/>
        <sz val="10"/>
        <color theme="1"/>
        <rFont val="Arial"/>
        <family val="2"/>
        <scheme val="minor"/>
      </rPr>
      <t xml:space="preserve"> identify whether the capabilities in the organisation need to be developed or 
    supplemented to undertake the procurement activity 
</t>
    </r>
  </si>
  <si>
    <r>
      <rPr>
        <b/>
        <i/>
        <sz val="10"/>
        <color theme="1"/>
        <rFont val="Arial"/>
        <family val="2"/>
        <scheme val="minor"/>
      </rPr>
      <t>3.4</t>
    </r>
    <r>
      <rPr>
        <i/>
        <sz val="10"/>
        <color theme="1"/>
        <rFont val="Arial"/>
        <family val="2"/>
        <scheme val="minor"/>
      </rPr>
      <t xml:space="preserve">
Health Service audit reports and annual attestations of compliance with the HPV Health Purchasing Policies must be verified by the health service Board.</t>
    </r>
  </si>
  <si>
    <t>♦ Does the HS have all their audit reports and annual 
  attestations of compliance with HPV Health Purchasing
  Policies verified by the HS Board?</t>
  </si>
  <si>
    <t>Questions the Health Service (HS) needs to consider</t>
  </si>
  <si>
    <t>c. Does the capability assessment identify whether the
    capabilities in the organisation need to be developed or
    supplemented to undertake the procurement activity?</t>
  </si>
  <si>
    <t>e. Does the HS market strategy provide sufficient time for
    potential suppliers to prepare a submission taking into
    account the complexity of the procurement activity and
    market factors?</t>
  </si>
  <si>
    <t>a. Does the HS clearly identify the conditions for
    participation?</t>
  </si>
  <si>
    <t>b. Does the HS outline alternative supply solutions where
    appropriate?</t>
  </si>
  <si>
    <t>d. Does the HS specify applicable broader government 
    policy and Australian standards and/or regulations,
    including supplier charters or codes of conduct?</t>
  </si>
  <si>
    <t>g. Does the HS indicate whether the selection process will
    apply a process for shortlisting?</t>
  </si>
  <si>
    <r>
      <rPr>
        <sz val="10"/>
        <color theme="1"/>
        <rFont val="Arial"/>
        <family val="2"/>
        <scheme val="minor"/>
      </rPr>
      <t>d</t>
    </r>
    <r>
      <rPr>
        <sz val="11"/>
        <color theme="1"/>
        <rFont val="Arial"/>
        <family val="2"/>
        <scheme val="minor"/>
      </rPr>
      <t xml:space="preserve">. </t>
    </r>
    <r>
      <rPr>
        <sz val="10"/>
        <color theme="1"/>
        <rFont val="Arial"/>
        <family val="2"/>
        <scheme val="minor"/>
      </rPr>
      <t>The HS</t>
    </r>
    <r>
      <rPr>
        <sz val="11"/>
        <color theme="1"/>
        <rFont val="Arial"/>
        <family val="2"/>
        <scheme val="minor"/>
      </rPr>
      <t xml:space="preserve"> </t>
    </r>
    <r>
      <rPr>
        <sz val="10"/>
        <color theme="1"/>
        <rFont val="Arial"/>
        <family val="2"/>
        <scheme val="minor"/>
      </rPr>
      <t>address/site/method where documentation can 
    be obtained?</t>
    </r>
  </si>
  <si>
    <t>e. The HS address/site/method where further information 
    will be provided (if relevant)?</t>
  </si>
  <si>
    <t>Comments: Actioned taken/to be taken by the HS</t>
  </si>
  <si>
    <t xml:space="preserve"> Policy Two: Procurement Strategic Analysis</t>
  </si>
  <si>
    <t>Step 1</t>
  </si>
  <si>
    <t>Step 2</t>
  </si>
  <si>
    <t>Step 3</t>
  </si>
  <si>
    <t xml:space="preserve">a. Does the HS consider the outcome of the initial 
   complexity assessment to determine if the assessment
   at category level establishes the basis for being able to
   approach the market? 
</t>
  </si>
  <si>
    <t xml:space="preserve">b. Does the HS conduct further market analysis to improve
    understanding of the capability and capacity of the
    market to supply and identify opportunities for market
    based solutions? 
</t>
  </si>
  <si>
    <t xml:space="preserve">c. Does the HS reassess each procurement requirement 
    with regard to the market analysis? 
</t>
  </si>
  <si>
    <t xml:space="preserve">d. Does the HS undertake further complexity analysis for 
    the individual procurement activity where the activity 
    falls within Section 3.3.d.i or ii?
</t>
  </si>
  <si>
    <t xml:space="preserve">f.  Does the HS prepare a statement of grounds, or
    business case, to support the decision to proceed with
    the procurement activity and identify the optimal market
    engagement strategy?
</t>
  </si>
  <si>
    <t>**Column E is to be used by the HS to make comments**</t>
  </si>
  <si>
    <t>**Column E is to be by the HS to make notes**</t>
  </si>
  <si>
    <t>♦ Is the complaint investigation dealt by someone who is
   not involved in the subject matter of the complaint?</t>
  </si>
  <si>
    <t>a. Does the HS's market approach encourage participation
    from the market segment relevant to the procurement
    activity?</t>
  </si>
  <si>
    <t>b. Does the HS's market approach adopt a market
    engagement strategy that is cost effective for both the
    buyer and supplier?</t>
  </si>
  <si>
    <t>d. Does the HS have a process in place to ensure supplier
    bids are kept confidential and secure?</t>
  </si>
  <si>
    <t>a. Does the HS's complexity assessment set out the
    business requirements of the goods or services being
    purchased, including its importance/criticality to the
    organisation and any risks involved?</t>
  </si>
  <si>
    <t>b. Does the HS's complexity assessment identify and
    measure internal and external factors that affect the
    procurement activity?</t>
  </si>
  <si>
    <t>c. Does the HS's complexity assessment assess the
    capacity, capability and motivation of the market to
    supply the goods or services?</t>
  </si>
  <si>
    <t>e. Does the HS's complexity assessment analyse the
   opportunities for aggregating purchasing demand?</t>
  </si>
  <si>
    <t>g. Does the HS's complexity assessment contain a
   mechanism to investigate the best way to approach the
   market that is both cost effective to suppliers and buyers
   and considers opportunities for local businesses to 
   participate?</t>
  </si>
  <si>
    <r>
      <rPr>
        <b/>
        <i/>
        <sz val="10"/>
        <color theme="1"/>
        <rFont val="Arial"/>
        <family val="2"/>
        <scheme val="minor"/>
      </rPr>
      <t>2.7.</t>
    </r>
    <r>
      <rPr>
        <i/>
        <sz val="10"/>
        <color theme="1"/>
        <rFont val="Arial"/>
        <family val="2"/>
        <scheme val="minor"/>
      </rPr>
      <t xml:space="preserve">
Where there is an existing HPV collective agreement in place for an identified category, mandated health services must observe the rules of use for the agreement. This may include a requirement to complete an assessment of complexity for an individual procurement under the agreement.</t>
    </r>
  </si>
  <si>
    <t>♦ If the HS has an existing collective agreement in place 
   for an identified category, does the HS observe the 
   rules of use for the agreement?</t>
  </si>
  <si>
    <t>c. Does the HS structure specifications that have 
    relevance to SMEs and local businesses, where
    appropriate?</t>
  </si>
  <si>
    <t>e. Has the HS developed and documented an evaluation
   plan for carrying out supplier selection?</t>
  </si>
  <si>
    <t>f. Does the HS specify the criteria and weighting to be
   used when evaluating submissions?</t>
  </si>
  <si>
    <t>h. Does the HS ensure the requirements do not adopt
    processes, technical specifications, conditions or a
    market engagement strategy that unfairly precludes
    relevant suppliers from participating in the potential
    supply arrangement?</t>
  </si>
  <si>
    <t>a. Does the HS provide a secure, physical submission
    facility and/or a facility to receive electronic
    submissions?</t>
  </si>
  <si>
    <t>a. Does the HS ensure that the evaluation process only
   considers a bid that meets the mandatory conditions of
   participation in the procurement process?</t>
  </si>
  <si>
    <t>b. Does the HS ensure that when alternate offers are 
    encouraged, they are submitted and evaluated together
    with other conforming offers?</t>
  </si>
  <si>
    <t>c. Does the HS ensure that the capability of the people
    conducting an evaluation or negotiation process are
    adequate enough for the complexity of the procurement
    activity?</t>
  </si>
  <si>
    <t>a. Does the HS have a supplier negotiation plan which is
   transparent, recorded and conducted in a manner that 
   is fair and equitable for all parties shortlisted?</t>
  </si>
  <si>
    <t xml:space="preserve">b. Does the HS clearly define and document negotiation
    outcomes?
</t>
  </si>
  <si>
    <t>c. Does the HS's negotiation plan make clear that when a
    negotiation is seeking further information, improvements
    to a supplier's bid or a best and final offer are conducted
    in a consistent manner and that any accepted 
    improvements are within the scope of market approach?</t>
  </si>
  <si>
    <t>a. Does the HS inform all suppliers on the status of their 
   submission?</t>
  </si>
  <si>
    <t>c. Does the HS debrief unsuccessful suppliers, if 
   requested?</t>
  </si>
  <si>
    <t>a. Does the HS take value for money, accountability and
   probity into account to the extent that they can be
   applied given the severity and urgency of the incident?</t>
  </si>
  <si>
    <t xml:space="preserve">a. Does the HS record the good/service being procured?
</t>
  </si>
  <si>
    <t xml:space="preserve">c. Does the HS record the total value of the procurement
    (including GST)?
</t>
  </si>
  <si>
    <t xml:space="preserve">d. Does the HS record the name and contact details of 
    the supplier?
</t>
  </si>
  <si>
    <r>
      <rPr>
        <sz val="10"/>
        <color theme="1"/>
        <rFont val="Arial"/>
        <family val="2"/>
        <scheme val="minor"/>
      </rPr>
      <t>e</t>
    </r>
    <r>
      <rPr>
        <sz val="11"/>
        <color theme="1"/>
        <rFont val="Arial"/>
        <family val="2"/>
        <scheme val="minor"/>
      </rPr>
      <t xml:space="preserve">. </t>
    </r>
    <r>
      <rPr>
        <sz val="10"/>
        <color theme="1"/>
        <rFont val="Arial"/>
        <family val="2"/>
        <scheme val="minor"/>
      </rPr>
      <t xml:space="preserve">Does the HS provide a short summary of the
    procurement process followed?
</t>
    </r>
  </si>
  <si>
    <t xml:space="preserve">f. Does the HS provide contact details of the party
   managing the procurement?
</t>
  </si>
  <si>
    <t>a. Does the HS record in the register the total value of
   goods purchased?</t>
  </si>
  <si>
    <t>c. Does the HS record in the register the nature of the
    critical incident to which the procurement values relate?</t>
  </si>
  <si>
    <t xml:space="preserve">d. Does the HS record in the register the date at which
    procedures under critical incidents cease ( as defined 
    by the CEO)?
</t>
  </si>
  <si>
    <t xml:space="preserve">                        </t>
  </si>
  <si>
    <t xml:space="preserve">b. Does the HS's CMS ensures people with sufficient
    capabilities are allocated to manage each contract?
</t>
  </si>
  <si>
    <t>c. Does the HS's CMS provide a description of how 
    performance measures are established and monitored?</t>
  </si>
  <si>
    <t>e. Does the HS's CMS include processes to ensure any
    potential additional value is achieved through continuous
    improvement?</t>
  </si>
  <si>
    <t>b. Does the HS monitor contracts ensuring that key events
    are managed effectively including the key information
    under Section 2.12.b.i-iii?</t>
  </si>
  <si>
    <t>c. Does the HS ensure that CMPs are implemented and
    monitored effectively?</t>
  </si>
  <si>
    <t xml:space="preserve">a. Does the HS work proactively with suppliers and HPV to
    transition within the designated timeframes to new HPV
    collective agreements? 
    </t>
  </si>
  <si>
    <t>b. Does the HS communicate their requirements under the
   agreement directly with suppliers by issuing a purchase
   order or similar?</t>
  </si>
  <si>
    <t>c. Does the HS establish SLA's with suppliers where
    indicated in the HPV agreement?</t>
  </si>
  <si>
    <t>d. Does the HS regularly monitor the performance of
    suppliers?</t>
  </si>
  <si>
    <t>f. Does the HS immediately notify HPV of any significant
   breach of the agreement by a supplier that cannot be
   resolved successfully with the supplier?</t>
  </si>
  <si>
    <t xml:space="preserve">a. Does the HS's asset disposal process detail the
   parties/business unit responsible for managing the 
   process?
</t>
  </si>
  <si>
    <t xml:space="preserve">b. Does the HS's asset disposal process contain details of
    the reason for the disposal?
</t>
  </si>
  <si>
    <t xml:space="preserve">c. Does the HS's asset disposal detail the options
   appropriate to the nature of the asset and broader 
    government objectives?
</t>
  </si>
  <si>
    <t>f. Does the HS's asset disposal process detail the issues 
   of risk, liability safety and security associated with
   the use of the asset by other parties when transferring 
   an asset to another location or entity?</t>
  </si>
  <si>
    <r>
      <rPr>
        <b/>
        <i/>
        <sz val="10"/>
        <color theme="1"/>
        <rFont val="Arial"/>
        <family val="2"/>
        <scheme val="minor"/>
      </rPr>
      <t>3.7.</t>
    </r>
    <r>
      <rPr>
        <i/>
        <sz val="10"/>
        <color theme="1"/>
        <rFont val="Arial"/>
        <family val="2"/>
        <scheme val="minor"/>
      </rPr>
      <t xml:space="preserve">
Disposal of assets must be in accordance with the principle of probity, taking into consideration the cost of disposal, to achieve the best value outcome.</t>
    </r>
  </si>
  <si>
    <t>b. Does the HS only purchase goods or services from HPV
   collective agreements or arrangements sourced by 
   HPV?</t>
  </si>
  <si>
    <t xml:space="preserve">                          </t>
  </si>
  <si>
    <t>d. Does the HS's asset disposal process detail the    
    process for the management of issues of risk, liability, 
    safety and security?</t>
  </si>
  <si>
    <t>♦ Is the HS's disposal of assets process in accordance
   with the principle of probity, taking into consideration the 
   cost of disposal, to achieve the best value outcome?</t>
  </si>
  <si>
    <t xml:space="preserve">   i. the development of specifications
   ii. the evaluation of bid responses and/or other negotiations with suppliers
   iii. development of contract Key Performance Indicators (KPIs) and a contract
       management plan
   iv. an understanding of health services’ resourcing, clinical and operational 
       requirements to enable a successful transition to any HPV collective agreement
   v. on-going management of the category to optimise contract utilisation and review
      supplier performance</t>
  </si>
  <si>
    <r>
      <rPr>
        <b/>
        <sz val="10"/>
        <color theme="1"/>
        <rFont val="Arial"/>
        <family val="2"/>
        <scheme val="minor"/>
      </rPr>
      <t xml:space="preserve">2.6. </t>
    </r>
    <r>
      <rPr>
        <sz val="10"/>
        <color theme="1"/>
        <rFont val="Arial"/>
        <family val="2"/>
        <scheme val="minor"/>
      </rPr>
      <t xml:space="preserve">
Mandated health services are also required to: </t>
    </r>
  </si>
  <si>
    <r>
      <rPr>
        <b/>
        <i/>
        <sz val="10"/>
        <color theme="1"/>
        <rFont val="Arial"/>
        <family val="2"/>
        <scheme val="minor"/>
      </rPr>
      <t xml:space="preserve">2.6. </t>
    </r>
    <r>
      <rPr>
        <i/>
        <sz val="10"/>
        <color theme="1"/>
        <rFont val="Arial"/>
        <family val="2"/>
        <scheme val="minor"/>
      </rPr>
      <t xml:space="preserve">
The CPO must: 
</t>
    </r>
  </si>
  <si>
    <r>
      <t xml:space="preserve">Suggested Controls: </t>
    </r>
    <r>
      <rPr>
        <b/>
        <i/>
        <sz val="10"/>
        <color theme="1"/>
        <rFont val="Arial"/>
        <family val="2"/>
        <scheme val="minor"/>
      </rPr>
      <t>METRO and REGIONAL</t>
    </r>
  </si>
  <si>
    <r>
      <t xml:space="preserve">Suggested Controls: </t>
    </r>
    <r>
      <rPr>
        <b/>
        <i/>
        <sz val="10"/>
        <color theme="1"/>
        <rFont val="Arial"/>
        <family val="2"/>
        <scheme val="minor"/>
      </rPr>
      <t>RURAL</t>
    </r>
  </si>
  <si>
    <r>
      <t>Suggested Controls:</t>
    </r>
    <r>
      <rPr>
        <b/>
        <i/>
        <sz val="10"/>
        <color theme="1"/>
        <rFont val="Arial"/>
        <family val="2"/>
        <scheme val="minor"/>
      </rPr>
      <t xml:space="preserve"> METRO and REGIONAL</t>
    </r>
  </si>
  <si>
    <r>
      <t>Suggested Controls:</t>
    </r>
    <r>
      <rPr>
        <b/>
        <i/>
        <sz val="10"/>
        <color theme="1"/>
        <rFont val="Arial"/>
        <family val="2"/>
        <scheme val="minor"/>
      </rPr>
      <t xml:space="preserve"> RURAL</t>
    </r>
  </si>
  <si>
    <r>
      <t xml:space="preserve">Suggested Control: </t>
    </r>
    <r>
      <rPr>
        <b/>
        <i/>
        <sz val="10"/>
        <color theme="1"/>
        <rFont val="Arial"/>
        <family val="2"/>
        <scheme val="minor"/>
      </rPr>
      <t>RURAL</t>
    </r>
  </si>
  <si>
    <r>
      <rPr>
        <b/>
        <i/>
        <sz val="10"/>
        <color theme="1"/>
        <rFont val="Arial"/>
        <family val="2"/>
        <scheme val="minor"/>
      </rPr>
      <t>2.4</t>
    </r>
    <r>
      <rPr>
        <i/>
        <sz val="10"/>
        <color theme="1"/>
        <rFont val="Arial"/>
        <family val="2"/>
        <scheme val="minor"/>
      </rPr>
      <t xml:space="preserve">
Carrying out an assessment of complexity at the category level can identify individual procurements and strategic or high risk procurements that require further individual complexity assessment. An assessment of complexity involves:
</t>
    </r>
  </si>
  <si>
    <r>
      <rPr>
        <b/>
        <i/>
        <sz val="10"/>
        <color theme="1"/>
        <rFont val="Arial"/>
        <family val="2"/>
        <scheme val="minor"/>
      </rPr>
      <t xml:space="preserve">3.3. </t>
    </r>
    <r>
      <rPr>
        <i/>
        <sz val="10"/>
        <color theme="1"/>
        <rFont val="Arial"/>
        <family val="2"/>
        <scheme val="minor"/>
      </rPr>
      <t xml:space="preserve">
For each individual procurement activity, a mandated health service must: 
</t>
    </r>
    <r>
      <rPr>
        <b/>
        <i/>
        <sz val="10"/>
        <color theme="1"/>
        <rFont val="Arial"/>
        <family val="2"/>
        <scheme val="minor"/>
      </rPr>
      <t/>
    </r>
  </si>
  <si>
    <r>
      <rPr>
        <b/>
        <i/>
        <sz val="10"/>
        <color theme="1"/>
        <rFont val="Arial"/>
        <family val="2"/>
        <scheme val="minor"/>
      </rPr>
      <t>2.4</t>
    </r>
    <r>
      <rPr>
        <i/>
        <sz val="10"/>
        <color theme="1"/>
        <rFont val="Arial"/>
        <family val="2"/>
        <scheme val="minor"/>
      </rPr>
      <t xml:space="preserve">. 
When requesting the market to provide information or bid for a procurement activity, a mandated health service must detail requirements that: 
</t>
    </r>
    <r>
      <rPr>
        <b/>
        <i/>
        <sz val="10"/>
        <color theme="1"/>
        <rFont val="Arial"/>
        <family val="2"/>
        <scheme val="minor"/>
      </rPr>
      <t/>
    </r>
  </si>
  <si>
    <r>
      <rPr>
        <b/>
        <sz val="10"/>
        <color theme="1"/>
        <rFont val="Arial"/>
        <family val="2"/>
        <scheme val="minor"/>
      </rPr>
      <t>2.6.</t>
    </r>
    <r>
      <rPr>
        <sz val="10"/>
        <color theme="1"/>
        <rFont val="Arial"/>
        <family val="2"/>
        <scheme val="minor"/>
      </rPr>
      <t xml:space="preserve"> 
</t>
    </r>
    <r>
      <rPr>
        <i/>
        <sz val="10"/>
        <color theme="1"/>
        <rFont val="Arial"/>
        <family val="2"/>
        <scheme val="minor"/>
      </rPr>
      <t xml:space="preserve">A mandated health service must: 
</t>
    </r>
    <r>
      <rPr>
        <b/>
        <i/>
        <sz val="10"/>
        <color theme="1"/>
        <rFont val="Arial"/>
        <family val="2"/>
        <scheme val="minor"/>
      </rPr>
      <t/>
    </r>
  </si>
  <si>
    <r>
      <rPr>
        <b/>
        <i/>
        <sz val="10"/>
        <color theme="1"/>
        <rFont val="Arial"/>
        <family val="2"/>
        <scheme val="minor"/>
      </rPr>
      <t xml:space="preserve">3.3. </t>
    </r>
    <r>
      <rPr>
        <i/>
        <sz val="10"/>
        <color theme="1"/>
        <rFont val="Arial"/>
        <family val="2"/>
        <scheme val="minor"/>
      </rPr>
      <t xml:space="preserve">
In preparing for evaluation of bids/information submissions from suppliers, mandated health services must: 
</t>
    </r>
    <r>
      <rPr>
        <i/>
        <sz val="10"/>
        <color theme="1"/>
        <rFont val="Arial"/>
        <family val="2"/>
        <scheme val="minor"/>
      </rPr>
      <t xml:space="preserve">
</t>
    </r>
  </si>
  <si>
    <t>a. Does the HS follow an evaluation plan (which includes
   details of the evaluation panel) for the Procurement 
   activity that takes into account the associated risk,
   complexity and value of the activity?</t>
  </si>
  <si>
    <t>b. Does the HS conduct the evaluation process with 
   probity, fairness, consistency and impartiality and
   evaluate against the same specified criteria?</t>
  </si>
  <si>
    <t>c. Has the role of the probity auditor/probity advisor been
   clearly defined in order for them to advise and assess
   elements of the submission?</t>
  </si>
  <si>
    <t>d. Does the HS note and address any potential conflicts of
   interest before starting the evaluation process?</t>
  </si>
  <si>
    <t>e. Does the HS separate the role of the probity auditor and
   probity advisor for procurement activity that is critical
   and/ or high risk?</t>
  </si>
  <si>
    <t>f. Does the HS document all stages of the decision 
   making process?</t>
  </si>
  <si>
    <t xml:space="preserve">
a. Does the CEO ensure that the procurement contracts 
   are managed by people who have the right capabilities 
   to do so?
</t>
  </si>
  <si>
    <t>b. Does the CEO ensure that procurement contracts are
   clearly define the deliverables, performance standards, 
   and review mechanisms required from the supplier?</t>
  </si>
  <si>
    <t>b. Does the capability assessment identify the capabilities
    needed to carry out the procurement activity?</t>
  </si>
  <si>
    <t>a. Is the capability assessment carried out by someone
    who has the appropriate knowledge and expertise?</t>
  </si>
  <si>
    <t>♦ Is the complaints management policy published in the 
   public domain and easily accessible by the 
   complainant?</t>
  </si>
  <si>
    <t xml:space="preserve">Evaluation and Compliance </t>
  </si>
  <si>
    <t>d. Does the HS's complexity assessment set out the 
    value created to the HS by the procurement activity
    and analysing opportunities to improve value for money?</t>
  </si>
  <si>
    <t>f. Does the HS's complexity assessment analyse the
   opportunities with the procurement category or activity 
   to improve the outcomes for local businesses and for
   small and medium enterprises to participate in the
   government procurement?</t>
  </si>
  <si>
    <t>♦ Has the HS developed a complexity assessment matrix
   which allows the HS to allocate procurement activities
   into one of four categories?</t>
  </si>
  <si>
    <t>♦ Does the HS consult the CPO when determining the
   optimal approach to market for any procurement activity
   that is identified as strategic or high risk to the HS?</t>
  </si>
  <si>
    <t xml:space="preserve">e. Has the HS engaged an independent probity advisor or
    probity auditor based on the complexity of the
    procurement and risk to the organisation?
</t>
  </si>
  <si>
    <t>a. Does the HS apply the complexity assessment to 
   relevant categories of procurement?</t>
  </si>
  <si>
    <t>b. Does the HS apply the complexity assessment to
   any individual procurement activity that fall into Section
   2.3.b.i and ii?</t>
  </si>
  <si>
    <t>Compliance Status</t>
  </si>
  <si>
    <t>♦ Does the HS have access to procurement expertise
   and resources that enables procurement activities to be
   completed successfully?</t>
  </si>
  <si>
    <t>♦ If the HS's capability does not match the procurement
   complexity, has the CEO ensured the required level of
   capability is secured from external sources and can this
   be demonstrated?</t>
  </si>
  <si>
    <t xml:space="preserve">
♦ Has the CPO role been established?
</t>
  </si>
  <si>
    <t>a. Does the CPO provide advice and guidance to the CEO
  or the health service's Board on matters related to the
  procurement governance framework and any strategic
  initiatives?</t>
  </si>
  <si>
    <t>b. Does the CPO endorse major procurement categories?</t>
  </si>
  <si>
    <t>f. Has the CPO developed a procurement strategy for the
   health service?</t>
  </si>
  <si>
    <t>d. Does the CPO ensure that all procurement activity
   applies strategies, policies, procedures, practices and
   probity that comply with HPV policies and any other
   requirements in the Health Services Act 1988 (Vic), the
   statutory or policy requirements of other governing
   bodies, or imposed by the CEO/Board through the
   instrument of delegation ?</t>
  </si>
  <si>
    <t>e. Does the CPO ensure that the complaints management
    and reference group establishment process
    demonstrates due process and integrity?</t>
  </si>
  <si>
    <t>g. Has the CPO ensured that probity is maintained in all
   purchasing, tendering and contracting activities of the
   health service through the implementation of probity
   assurance framework?</t>
  </si>
  <si>
    <t xml:space="preserve">
</t>
  </si>
  <si>
    <t>a. Does the HS have a complaints register in place?</t>
  </si>
  <si>
    <r>
      <rPr>
        <sz val="11"/>
        <color theme="1"/>
        <rFont val="Arial"/>
        <family val="2"/>
        <scheme val="minor"/>
      </rPr>
      <t>•</t>
    </r>
    <r>
      <rPr>
        <sz val="10"/>
        <color theme="1"/>
        <rFont val="Arial"/>
        <family val="2"/>
        <scheme val="minor"/>
      </rPr>
      <t xml:space="preserve"> The HS should identify both internal and external factors
   that could affect the procurement activity, it is important
   to think about both the direct and indirect impacts these
   factors could have. </t>
    </r>
  </si>
  <si>
    <r>
      <rPr>
        <i/>
        <sz val="11"/>
        <color theme="1"/>
        <rFont val="Arial"/>
        <family val="2"/>
        <scheme val="minor"/>
      </rPr>
      <t>•</t>
    </r>
    <r>
      <rPr>
        <i/>
        <sz val="10"/>
        <color theme="1"/>
        <rFont val="Arial"/>
        <family val="2"/>
        <scheme val="minor"/>
      </rPr>
      <t xml:space="preserve"> </t>
    </r>
    <r>
      <rPr>
        <sz val="10"/>
        <color theme="1"/>
        <rFont val="Arial"/>
        <family val="2"/>
        <scheme val="minor"/>
      </rPr>
      <t xml:space="preserve">The HS should identify both internal and external factors
   that could affect the procurement activity, it is important
   to think about both the direct and indirect impacts these
   factors could have. </t>
    </r>
  </si>
  <si>
    <r>
      <rPr>
        <sz val="11"/>
        <color theme="1"/>
        <rFont val="Arial"/>
        <family val="2"/>
        <scheme val="minor"/>
      </rPr>
      <t>•</t>
    </r>
    <r>
      <rPr>
        <sz val="10"/>
        <color theme="1"/>
        <rFont val="Arial"/>
        <family val="2"/>
        <scheme val="minor"/>
      </rPr>
      <t xml:space="preserve"> The HS's investigation technique and decided market 
  approach does not have a prescribed format. The HS is
  free to determine what approach it takes. The HS could
  document its chosen method for reference purposes.</t>
    </r>
  </si>
  <si>
    <r>
      <rPr>
        <sz val="11"/>
        <color theme="1"/>
        <rFont val="Arial"/>
        <family val="2"/>
        <scheme val="minor"/>
      </rPr>
      <t>•</t>
    </r>
    <r>
      <rPr>
        <sz val="10"/>
        <color theme="1"/>
        <rFont val="Arial"/>
        <family val="2"/>
        <scheme val="minor"/>
      </rPr>
      <t xml:space="preserve"> The HS's investigation technique and decided market
   approach does not have a prescribed format. The HS 
   is free to determine what approach it takes. The HS
   could document its chosen method for reference
   purposes.</t>
    </r>
  </si>
  <si>
    <r>
      <rPr>
        <sz val="11"/>
        <color theme="1"/>
        <rFont val="Arial"/>
        <family val="2"/>
        <scheme val="minor"/>
      </rPr>
      <t xml:space="preserve">• </t>
    </r>
    <r>
      <rPr>
        <sz val="10"/>
        <color theme="1"/>
        <rFont val="Arial"/>
        <family val="2"/>
        <scheme val="minor"/>
      </rPr>
      <t xml:space="preserve">The HS need to ensure that they either have or have
   access to procurement expertise to guarantee that the
   procurement activities are successfully completed. </t>
    </r>
  </si>
  <si>
    <r>
      <rPr>
        <sz val="11"/>
        <color theme="1"/>
        <rFont val="Arial"/>
        <family val="2"/>
        <scheme val="minor"/>
      </rPr>
      <t>•</t>
    </r>
    <r>
      <rPr>
        <sz val="10"/>
        <color theme="1"/>
        <rFont val="Arial"/>
        <family val="2"/>
        <scheme val="minor"/>
      </rPr>
      <t xml:space="preserve"> The HS need to ensure that they either have or have
   access to procurement expertise to guarantee that the
   procurement activities are successfully completed. </t>
    </r>
  </si>
  <si>
    <r>
      <rPr>
        <sz val="11"/>
        <color theme="1"/>
        <rFont val="Arial"/>
        <family val="2"/>
        <scheme val="minor"/>
      </rPr>
      <t>•</t>
    </r>
    <r>
      <rPr>
        <sz val="10"/>
        <color theme="1"/>
        <rFont val="Arial"/>
        <family val="2"/>
        <scheme val="minor"/>
      </rPr>
      <t xml:space="preserve"> The HS's CEO must call out their HS's capability if they
   feel that the procurement complexity cannot be 
   matched. In these instances the CEO must ensure as
   well as demonstrate that external sources are sought to 
   secure the level of capability required.</t>
    </r>
  </si>
  <si>
    <r>
      <rPr>
        <i/>
        <sz val="11"/>
        <color theme="1"/>
        <rFont val="Arial"/>
        <family val="2"/>
        <scheme val="minor"/>
      </rPr>
      <t>•</t>
    </r>
    <r>
      <rPr>
        <i/>
        <sz val="10"/>
        <color theme="1"/>
        <rFont val="Arial"/>
        <family val="2"/>
        <scheme val="minor"/>
      </rPr>
      <t xml:space="preserve"> </t>
    </r>
    <r>
      <rPr>
        <sz val="10"/>
        <color theme="1"/>
        <rFont val="Arial"/>
        <family val="2"/>
        <scheme val="minor"/>
      </rPr>
      <t>The HS should think about the weightings that would be
   considered when evaluating submissions. These
   weightings should then be specified in the criteria within 
   the market approach.</t>
    </r>
  </si>
  <si>
    <r>
      <rPr>
        <sz val="11"/>
        <color theme="1"/>
        <rFont val="Arial"/>
        <family val="2"/>
        <scheme val="minor"/>
      </rPr>
      <t>•</t>
    </r>
    <r>
      <rPr>
        <sz val="10"/>
        <color theme="1"/>
        <rFont val="Arial"/>
        <family val="2"/>
        <scheme val="minor"/>
      </rPr>
      <t xml:space="preserve"> The HS should think about the weightings that would be
   considered when evaluating submissions. These
   weightings should then be specified in the criteria within 
   the market approach.</t>
    </r>
  </si>
  <si>
    <r>
      <rPr>
        <sz val="11"/>
        <color theme="1"/>
        <rFont val="Arial"/>
        <family val="2"/>
        <scheme val="minor"/>
      </rPr>
      <t>•</t>
    </r>
    <r>
      <rPr>
        <sz val="10"/>
        <color theme="1"/>
        <rFont val="Arial"/>
        <family val="2"/>
        <scheme val="minor"/>
      </rPr>
      <t xml:space="preserve"> For a sample of procurement activities, check that the
  mandatory policy requirements have been adhered to.</t>
    </r>
  </si>
  <si>
    <t xml:space="preserve">
b. Does the HS adopt a minimum record keeping process?
</t>
  </si>
  <si>
    <r>
      <rPr>
        <b/>
        <i/>
        <sz val="10"/>
        <color theme="1"/>
        <rFont val="Arial"/>
        <family val="2"/>
        <scheme val="minor"/>
      </rPr>
      <t>a.</t>
    </r>
    <r>
      <rPr>
        <i/>
        <sz val="10"/>
        <color theme="1"/>
        <rFont val="Arial"/>
        <family val="2"/>
        <scheme val="minor"/>
      </rPr>
      <t xml:space="preserve"> provide expert advice and guidance to the CEO or the health service's Board, where
    the CEO in a smaller health service takes on the role of CPO, on matters related to
    the procurement governance framework and any strategic procurement initiatives</t>
    </r>
  </si>
  <si>
    <r>
      <rPr>
        <b/>
        <i/>
        <sz val="10"/>
        <color theme="1"/>
        <rFont val="Arial"/>
        <family val="2"/>
        <scheme val="minor"/>
      </rPr>
      <t>b</t>
    </r>
    <r>
      <rPr>
        <i/>
        <sz val="10"/>
        <color theme="1"/>
        <rFont val="Arial"/>
        <family val="2"/>
        <scheme val="minor"/>
      </rPr>
      <t xml:space="preserve">. endorse major procurement categories </t>
    </r>
  </si>
  <si>
    <r>
      <rPr>
        <b/>
        <i/>
        <sz val="10"/>
        <color theme="1"/>
        <rFont val="Arial"/>
        <family val="2"/>
        <scheme val="minor"/>
      </rPr>
      <t>e</t>
    </r>
    <r>
      <rPr>
        <i/>
        <sz val="10"/>
        <color theme="1"/>
        <rFont val="Arial"/>
        <family val="2"/>
        <scheme val="minor"/>
      </rPr>
      <t xml:space="preserve">. ensure that the complaints management and reference group establishment process 
    demonstrates due process and integrity </t>
    </r>
  </si>
  <si>
    <r>
      <rPr>
        <b/>
        <i/>
        <sz val="10"/>
        <color theme="1"/>
        <rFont val="Arial"/>
        <family val="2"/>
        <scheme val="minor"/>
      </rPr>
      <t xml:space="preserve">f. </t>
    </r>
    <r>
      <rPr>
        <i/>
        <sz val="10"/>
        <color theme="1"/>
        <rFont val="Arial"/>
        <family val="2"/>
        <scheme val="minor"/>
      </rPr>
      <t xml:space="preserve"> develop a procurement strategy for the health service </t>
    </r>
  </si>
  <si>
    <r>
      <rPr>
        <b/>
        <i/>
        <sz val="10"/>
        <color theme="1"/>
        <rFont val="Arial"/>
        <family val="2"/>
        <scheme val="minor"/>
      </rPr>
      <t>h.</t>
    </r>
    <r>
      <rPr>
        <i/>
        <sz val="10"/>
        <color theme="1"/>
        <rFont val="Arial"/>
        <family val="2"/>
        <scheme val="minor"/>
      </rPr>
      <t xml:space="preserve"> ensure there are processes in place to maintain the security of confidential and
    commercially sensitive information to which the health service has access further to
    their tendering, purchasing and contracting activities  </t>
    </r>
  </si>
  <si>
    <r>
      <rPr>
        <b/>
        <i/>
        <sz val="10"/>
        <color theme="1"/>
        <rFont val="Arial"/>
        <family val="2"/>
        <scheme val="minor"/>
      </rPr>
      <t>a</t>
    </r>
    <r>
      <rPr>
        <i/>
        <sz val="10"/>
        <color theme="1"/>
        <rFont val="Arial"/>
        <family val="2"/>
        <scheme val="minor"/>
      </rPr>
      <t xml:space="preserve">. the provision of audit reports detailing the outcomes of audits of compliance with
   HPV purchasing policies and directions as requested by the HPV Board in the 
   HPV Audit Schedule or as part of a separate request in accordance with clause 
   3.1 above.  </t>
    </r>
  </si>
  <si>
    <r>
      <rPr>
        <b/>
        <i/>
        <sz val="10"/>
        <color theme="1"/>
        <rFont val="Arial"/>
        <family val="2"/>
        <scheme val="minor"/>
      </rPr>
      <t>b</t>
    </r>
    <r>
      <rPr>
        <i/>
        <sz val="10"/>
        <color theme="1"/>
        <rFont val="Arial"/>
        <family val="2"/>
        <scheme val="minor"/>
      </rPr>
      <t xml:space="preserve">. an annual attestation of compliance with the HPV Health Purchasing Policies in
   the health services’ annual report of operations identifying any material non-
   compliance issues. The attestation must be made by the CEO and follow the form
   prescribed by HPV in its guidance material.   </t>
    </r>
  </si>
  <si>
    <r>
      <rPr>
        <b/>
        <i/>
        <sz val="10"/>
        <color theme="1"/>
        <rFont val="Arial"/>
        <family val="2"/>
        <scheme val="minor"/>
      </rPr>
      <t>c</t>
    </r>
    <r>
      <rPr>
        <i/>
        <sz val="10"/>
        <color theme="1"/>
        <rFont val="Arial"/>
        <family val="2"/>
        <scheme val="minor"/>
      </rPr>
      <t xml:space="preserve">. an annual self-assessment submitted to HPV regarding the health services: 
    </t>
    </r>
    <r>
      <rPr>
        <b/>
        <i/>
        <sz val="10"/>
        <color theme="1"/>
        <rFont val="Arial"/>
        <family val="2"/>
        <scheme val="minor"/>
      </rPr>
      <t>i.</t>
    </r>
    <r>
      <rPr>
        <i/>
        <sz val="10"/>
        <color theme="1"/>
        <rFont val="Arial"/>
        <family val="2"/>
        <scheme val="minor"/>
      </rPr>
      <t xml:space="preserve"> compliance with the HPV Health Purchasing Policies identifying all non-
       compliance issues and remedial actions relating to the issue(s); and 
    </t>
    </r>
    <r>
      <rPr>
        <b/>
        <i/>
        <sz val="10"/>
        <color theme="1"/>
        <rFont val="Arial"/>
        <family val="2"/>
        <scheme val="minor"/>
      </rPr>
      <t>ii.</t>
    </r>
    <r>
      <rPr>
        <i/>
        <sz val="10"/>
        <color theme="1"/>
        <rFont val="Arial"/>
        <family val="2"/>
        <scheme val="minor"/>
      </rPr>
      <t xml:space="preserve"> compliance to HPV collective agreements identifying all non-compliance 
       and remedial actions relating to the issue(s) </t>
    </r>
  </si>
  <si>
    <r>
      <rPr>
        <b/>
        <i/>
        <sz val="10"/>
        <color theme="1"/>
        <rFont val="Arial"/>
        <family val="2"/>
        <scheme val="minor"/>
      </rPr>
      <t>d.</t>
    </r>
    <r>
      <rPr>
        <i/>
        <sz val="10"/>
        <color theme="1"/>
        <rFont val="Arial"/>
        <family val="2"/>
        <scheme val="minor"/>
      </rPr>
      <t xml:space="preserve"> regular status reports to HPV on the health services’ compliance with HPV
   collective agreements as per the obligations set out in HPV Health Purchasing
   Policy 5.Collective Purchasing identifying any non-compliance issues and remedial
  actions relating to the issue(s) </t>
    </r>
  </si>
  <si>
    <r>
      <rPr>
        <b/>
        <i/>
        <sz val="10"/>
        <color theme="1"/>
        <rFont val="Arial"/>
        <family val="2"/>
        <scheme val="minor"/>
      </rPr>
      <t>e.</t>
    </r>
    <r>
      <rPr>
        <i/>
        <sz val="10"/>
        <color theme="1"/>
        <rFont val="Arial"/>
        <family val="2"/>
        <scheme val="minor"/>
      </rPr>
      <t xml:space="preserve"> reports on non-compliance to HPV</t>
    </r>
  </si>
  <si>
    <r>
      <rPr>
        <b/>
        <i/>
        <sz val="10"/>
        <color theme="1"/>
        <rFont val="Arial"/>
        <family val="2"/>
        <scheme val="minor"/>
      </rPr>
      <t>a</t>
    </r>
    <r>
      <rPr>
        <i/>
        <sz val="10"/>
        <color theme="1"/>
        <rFont val="Arial"/>
        <family val="2"/>
        <scheme val="minor"/>
      </rPr>
      <t>. setting out the business requirements of the goods or service being purchased 
   including the importance/criticality to the organisation and any risks involved</t>
    </r>
  </si>
  <si>
    <r>
      <rPr>
        <b/>
        <i/>
        <sz val="10"/>
        <color theme="1"/>
        <rFont val="Arial"/>
        <family val="2"/>
        <scheme val="minor"/>
      </rPr>
      <t>b.</t>
    </r>
    <r>
      <rPr>
        <i/>
        <sz val="10"/>
        <color theme="1"/>
        <rFont val="Arial"/>
        <family val="2"/>
        <scheme val="minor"/>
      </rPr>
      <t xml:space="preserve"> identifying and measuring the internal and external factors that affect the procurement</t>
    </r>
  </si>
  <si>
    <r>
      <rPr>
        <b/>
        <i/>
        <sz val="10"/>
        <color theme="1"/>
        <rFont val="Arial"/>
        <family val="2"/>
        <scheme val="minor"/>
      </rPr>
      <t>c</t>
    </r>
    <r>
      <rPr>
        <i/>
        <sz val="10"/>
        <color theme="1"/>
        <rFont val="Arial"/>
        <family val="2"/>
        <scheme val="minor"/>
      </rPr>
      <t>. assessing the capacity, capability and motivation of the market to supply the goods 
    or service (see section 3. Market analysis review)</t>
    </r>
  </si>
  <si>
    <r>
      <rPr>
        <b/>
        <i/>
        <sz val="10"/>
        <color theme="1"/>
        <rFont val="Arial"/>
        <family val="2"/>
        <scheme val="minor"/>
      </rPr>
      <t>d</t>
    </r>
    <r>
      <rPr>
        <i/>
        <sz val="10"/>
        <color theme="1"/>
        <rFont val="Arial"/>
        <family val="2"/>
        <scheme val="minor"/>
      </rPr>
      <t>. setting out the value created by the procurement to the health service and analysing
    opportunities to improve value for money</t>
    </r>
  </si>
  <si>
    <r>
      <rPr>
        <b/>
        <i/>
        <sz val="10"/>
        <color theme="1"/>
        <rFont val="Arial"/>
        <family val="2"/>
        <scheme val="minor"/>
      </rPr>
      <t>e</t>
    </r>
    <r>
      <rPr>
        <i/>
        <sz val="10"/>
        <color theme="1"/>
        <rFont val="Arial"/>
        <family val="2"/>
        <scheme val="minor"/>
      </rPr>
      <t>. analysing the opportunities for aggregating purchasing demand</t>
    </r>
  </si>
  <si>
    <r>
      <rPr>
        <b/>
        <i/>
        <sz val="10"/>
        <color theme="1"/>
        <rFont val="Arial"/>
        <family val="2"/>
        <scheme val="minor"/>
      </rPr>
      <t>f</t>
    </r>
    <r>
      <rPr>
        <i/>
        <sz val="10"/>
        <color theme="1"/>
        <rFont val="Arial"/>
        <family val="2"/>
        <scheme val="minor"/>
      </rPr>
      <t>. analysing the opportunities within the procurement category or activity to improve the
   outcomes for local businesses and small to medium enterprises to participate in
   government procurement</t>
    </r>
  </si>
  <si>
    <r>
      <rPr>
        <b/>
        <i/>
        <sz val="10"/>
        <color theme="1"/>
        <rFont val="Arial"/>
        <family val="2"/>
        <scheme val="minor"/>
      </rPr>
      <t>g</t>
    </r>
    <r>
      <rPr>
        <i/>
        <sz val="10"/>
        <color theme="1"/>
        <rFont val="Arial"/>
        <family val="2"/>
        <scheme val="minor"/>
      </rPr>
      <t>. investigating the best way to approach the market that is both cost effective to 
   suppliers and buyers and considers opportunities for local businesses to participate</t>
    </r>
  </si>
  <si>
    <r>
      <rPr>
        <b/>
        <i/>
        <sz val="10"/>
        <color theme="1"/>
        <rFont val="Arial"/>
        <family val="2"/>
        <scheme val="minor"/>
      </rPr>
      <t>a</t>
    </r>
    <r>
      <rPr>
        <i/>
        <sz val="10"/>
        <color theme="1"/>
        <rFont val="Arial"/>
        <family val="2"/>
        <scheme val="minor"/>
      </rPr>
      <t xml:space="preserve">. consider the outcome of the initial complexity assessment to determine if the
    assessment at the category level establishes the basis for being able to approach 
    the market </t>
    </r>
  </si>
  <si>
    <r>
      <rPr>
        <b/>
        <i/>
        <sz val="10"/>
        <color theme="1"/>
        <rFont val="Arial"/>
        <family val="2"/>
        <scheme val="minor"/>
      </rPr>
      <t>c</t>
    </r>
    <r>
      <rPr>
        <i/>
        <sz val="10"/>
        <color theme="1"/>
        <rFont val="Arial"/>
        <family val="2"/>
        <scheme val="minor"/>
      </rPr>
      <t xml:space="preserve">. reassess each procurement requirement with regard to the market analysis </t>
    </r>
  </si>
  <si>
    <r>
      <rPr>
        <b/>
        <i/>
        <sz val="10"/>
        <color theme="1"/>
        <rFont val="Arial"/>
        <family val="2"/>
        <scheme val="minor"/>
      </rPr>
      <t>d</t>
    </r>
    <r>
      <rPr>
        <i/>
        <sz val="10"/>
        <color theme="1"/>
        <rFont val="Arial"/>
        <family val="2"/>
        <scheme val="minor"/>
      </rPr>
      <t xml:space="preserve">. undertake further complexity analysis at the level of the individual procurement 
    activity where either: 
     i. the category assessment provides insufficient detail to determine
         the optimal approach to market; or 
     ii. the rules of use of an HPV collective agreement require it </t>
    </r>
  </si>
  <si>
    <r>
      <rPr>
        <b/>
        <i/>
        <sz val="10"/>
        <color theme="1"/>
        <rFont val="Arial"/>
        <family val="2"/>
        <scheme val="minor"/>
      </rPr>
      <t>e.</t>
    </r>
    <r>
      <rPr>
        <i/>
        <sz val="10"/>
        <color theme="1"/>
        <rFont val="Arial"/>
        <family val="2"/>
        <scheme val="minor"/>
      </rPr>
      <t xml:space="preserve"> consider engaging an independent probity advisor or probity auditor based on the
    complexity of the procurement and the risk to the organisation </t>
    </r>
  </si>
  <si>
    <r>
      <rPr>
        <b/>
        <i/>
        <sz val="10"/>
        <color theme="1"/>
        <rFont val="Arial"/>
        <family val="2"/>
        <scheme val="minor"/>
      </rPr>
      <t xml:space="preserve">f. </t>
    </r>
    <r>
      <rPr>
        <i/>
        <sz val="10"/>
        <color theme="1"/>
        <rFont val="Arial"/>
        <family val="2"/>
        <scheme val="minor"/>
      </rPr>
      <t xml:space="preserve"> prepare a statement of grounds, or business case, which supports the decision to
    proceed with the procurement and identifies the optimal market engagement strategy </t>
    </r>
  </si>
  <si>
    <r>
      <rPr>
        <b/>
        <i/>
        <sz val="10"/>
        <color theme="1"/>
        <rFont val="Arial"/>
        <family val="2"/>
        <scheme val="minor"/>
      </rPr>
      <t>g</t>
    </r>
    <r>
      <rPr>
        <i/>
        <sz val="10"/>
        <color theme="1"/>
        <rFont val="Arial"/>
        <family val="2"/>
        <scheme val="minor"/>
      </rPr>
      <t xml:space="preserve">. consider how assets associated or accrued as part of the procurement activity 
     will be managed and/or disposed </t>
    </r>
  </si>
  <si>
    <r>
      <rPr>
        <b/>
        <i/>
        <sz val="10"/>
        <color theme="1"/>
        <rFont val="Arial"/>
        <family val="2"/>
        <scheme val="minor"/>
      </rPr>
      <t>a</t>
    </r>
    <r>
      <rPr>
        <i/>
        <sz val="10"/>
        <color theme="1"/>
        <rFont val="Arial"/>
        <family val="2"/>
        <scheme val="minor"/>
      </rPr>
      <t xml:space="preserve">. encourages participation from the market segment relevant to the procurement 
    activity </t>
    </r>
  </si>
  <si>
    <r>
      <rPr>
        <b/>
        <i/>
        <sz val="10"/>
        <color theme="1"/>
        <rFont val="Arial"/>
        <family val="2"/>
        <scheme val="minor"/>
      </rPr>
      <t>b</t>
    </r>
    <r>
      <rPr>
        <i/>
        <sz val="10"/>
        <color theme="1"/>
        <rFont val="Arial"/>
        <family val="2"/>
        <scheme val="minor"/>
      </rPr>
      <t xml:space="preserve">. adopts a market engagement strategy that is cost effective for buyer and supplier </t>
    </r>
  </si>
  <si>
    <r>
      <rPr>
        <b/>
        <i/>
        <sz val="10"/>
        <color theme="1"/>
        <rFont val="Arial"/>
        <family val="2"/>
        <scheme val="minor"/>
      </rPr>
      <t>c</t>
    </r>
    <r>
      <rPr>
        <i/>
        <sz val="10"/>
        <color theme="1"/>
        <rFont val="Arial"/>
        <family val="2"/>
        <scheme val="minor"/>
      </rPr>
      <t xml:space="preserve">. applies a market approach that engages with potential suppliers in a fair and 
    equitable manner, and eliminates unnecessary barriers to participation by Small 
    to Medium Enterprises (SMEs) and local businesses </t>
    </r>
  </si>
  <si>
    <r>
      <rPr>
        <b/>
        <i/>
        <sz val="10"/>
        <color theme="1"/>
        <rFont val="Arial"/>
        <family val="2"/>
        <scheme val="minor"/>
      </rPr>
      <t>d.</t>
    </r>
    <r>
      <rPr>
        <i/>
        <sz val="10"/>
        <color theme="1"/>
        <rFont val="Arial"/>
        <family val="2"/>
        <scheme val="minor"/>
      </rPr>
      <t xml:space="preserve"> have processes in place to ensure the confidentiality and security of bids from
    suppliers </t>
    </r>
  </si>
  <si>
    <r>
      <rPr>
        <b/>
        <i/>
        <sz val="10"/>
        <color theme="1"/>
        <rFont val="Arial"/>
        <family val="2"/>
        <scheme val="minor"/>
      </rPr>
      <t>e</t>
    </r>
    <r>
      <rPr>
        <i/>
        <sz val="10"/>
        <color theme="1"/>
        <rFont val="Arial"/>
        <family val="2"/>
        <scheme val="minor"/>
      </rPr>
      <t xml:space="preserve">. provides sufficient time for potential suppliers to prepare a submission taking into
    account the complexity of the procurement activity and market factors </t>
    </r>
  </si>
  <si>
    <r>
      <rPr>
        <b/>
        <i/>
        <sz val="10"/>
        <color theme="1"/>
        <rFont val="Arial"/>
        <family val="2"/>
        <scheme val="minor"/>
      </rPr>
      <t>f.</t>
    </r>
    <r>
      <rPr>
        <i/>
        <sz val="10"/>
        <color theme="1"/>
        <rFont val="Arial"/>
        <family val="2"/>
        <scheme val="minor"/>
      </rPr>
      <t xml:space="preserve"> makes any material change to a procurement requirement available to all suppliers
    selected or registered to participate in the procurement process</t>
    </r>
  </si>
  <si>
    <r>
      <rPr>
        <b/>
        <i/>
        <sz val="10"/>
        <color theme="1"/>
        <rFont val="Arial"/>
        <family val="2"/>
        <scheme val="minor"/>
      </rPr>
      <t>a</t>
    </r>
    <r>
      <rPr>
        <i/>
        <sz val="10"/>
        <color theme="1"/>
        <rFont val="Arial"/>
        <family val="2"/>
        <scheme val="minor"/>
      </rPr>
      <t xml:space="preserve">. clearly identify the conditions for participation </t>
    </r>
  </si>
  <si>
    <r>
      <rPr>
        <b/>
        <i/>
        <sz val="10"/>
        <color theme="1"/>
        <rFont val="Arial"/>
        <family val="2"/>
        <scheme val="minor"/>
      </rPr>
      <t>b</t>
    </r>
    <r>
      <rPr>
        <i/>
        <sz val="10"/>
        <color theme="1"/>
        <rFont val="Arial"/>
        <family val="2"/>
        <scheme val="minor"/>
      </rPr>
      <t xml:space="preserve">. foster innovative or alternative supply solutions, where appropriate </t>
    </r>
  </si>
  <si>
    <r>
      <rPr>
        <b/>
        <i/>
        <sz val="10"/>
        <color theme="1"/>
        <rFont val="Arial"/>
        <family val="2"/>
        <scheme val="minor"/>
      </rPr>
      <t>c.</t>
    </r>
    <r>
      <rPr>
        <i/>
        <sz val="10"/>
        <color theme="1"/>
        <rFont val="Arial"/>
        <family val="2"/>
        <scheme val="minor"/>
      </rPr>
      <t xml:space="preserve"> structure specifications that have relevance to SMEs and local businesses, where
    appropriate </t>
    </r>
  </si>
  <si>
    <r>
      <rPr>
        <b/>
        <i/>
        <sz val="10"/>
        <color theme="1"/>
        <rFont val="Arial"/>
        <family val="2"/>
        <scheme val="minor"/>
      </rPr>
      <t>e</t>
    </r>
    <r>
      <rPr>
        <i/>
        <sz val="10"/>
        <color theme="1"/>
        <rFont val="Arial"/>
        <family val="2"/>
        <scheme val="minor"/>
      </rPr>
      <t xml:space="preserve">. develop an evaluation plan for carrying out supplier selection </t>
    </r>
  </si>
  <si>
    <r>
      <rPr>
        <b/>
        <i/>
        <sz val="10"/>
        <color theme="1"/>
        <rFont val="Arial"/>
        <family val="2"/>
        <scheme val="minor"/>
      </rPr>
      <t xml:space="preserve">f. </t>
    </r>
    <r>
      <rPr>
        <i/>
        <sz val="10"/>
        <color theme="1"/>
        <rFont val="Arial"/>
        <family val="2"/>
        <scheme val="minor"/>
      </rPr>
      <t xml:space="preserve">specify the criteria and weightings to be used when evaluating submissions   </t>
    </r>
  </si>
  <si>
    <r>
      <rPr>
        <b/>
        <i/>
        <sz val="10"/>
        <color theme="1"/>
        <rFont val="Arial"/>
        <family val="2"/>
        <scheme val="minor"/>
      </rPr>
      <t>g</t>
    </r>
    <r>
      <rPr>
        <i/>
        <sz val="10"/>
        <color theme="1"/>
        <rFont val="Arial"/>
        <family val="2"/>
        <scheme val="minor"/>
      </rPr>
      <t xml:space="preserve">. indicate if the selection process will apply a process for shortlisting </t>
    </r>
  </si>
  <si>
    <r>
      <rPr>
        <b/>
        <i/>
        <sz val="10"/>
        <color theme="1"/>
        <rFont val="Arial"/>
        <family val="2"/>
        <scheme val="minor"/>
      </rPr>
      <t>h.</t>
    </r>
    <r>
      <rPr>
        <i/>
        <sz val="10"/>
        <color theme="1"/>
        <rFont val="Arial"/>
        <family val="2"/>
        <scheme val="minor"/>
      </rPr>
      <t xml:space="preserve"> do not adopt processes, technical specifications, conditions or a market engagement 
    strategy that unfairly precludes relevant suppliers from participating in the potential
    supply arrangement</t>
    </r>
  </si>
  <si>
    <r>
      <rPr>
        <b/>
        <i/>
        <sz val="10"/>
        <color theme="1"/>
        <rFont val="Arial"/>
        <family val="2"/>
        <scheme val="minor"/>
      </rPr>
      <t>a.</t>
    </r>
    <r>
      <rPr>
        <i/>
        <sz val="10"/>
        <color theme="1"/>
        <rFont val="Arial"/>
        <family val="2"/>
        <scheme val="minor"/>
      </rPr>
      <t xml:space="preserve"> follow an evaluation plan (including the details of an evaluation panel) which reflects
    the level of risk, complexity and value of the procurement activity </t>
    </r>
  </si>
  <si>
    <r>
      <rPr>
        <b/>
        <i/>
        <sz val="10"/>
        <color theme="1"/>
        <rFont val="Arial"/>
        <family val="2"/>
        <scheme val="minor"/>
      </rPr>
      <t>b</t>
    </r>
    <r>
      <rPr>
        <i/>
        <sz val="10"/>
        <color theme="1"/>
        <rFont val="Arial"/>
        <family val="2"/>
        <scheme val="minor"/>
      </rPr>
      <t xml:space="preserve">. conduct the evaluation process with probity, fairness, consistency and impartiality 
     and evaluate against the same specified criteria and weighting where provided </t>
    </r>
  </si>
  <si>
    <r>
      <rPr>
        <b/>
        <i/>
        <sz val="10"/>
        <color theme="1"/>
        <rFont val="Arial"/>
        <family val="2"/>
        <scheme val="minor"/>
      </rPr>
      <t>c</t>
    </r>
    <r>
      <rPr>
        <i/>
        <sz val="10"/>
        <color theme="1"/>
        <rFont val="Arial"/>
        <family val="2"/>
        <scheme val="minor"/>
      </rPr>
      <t xml:space="preserve">. clearly define the role of the probity auditor/probity advisor and/or advisory groups 
    formed to advise and assess elements of a submission </t>
    </r>
  </si>
  <si>
    <r>
      <rPr>
        <b/>
        <i/>
        <sz val="10"/>
        <color theme="1"/>
        <rFont val="Arial"/>
        <family val="2"/>
        <scheme val="minor"/>
      </rPr>
      <t>d.</t>
    </r>
    <r>
      <rPr>
        <i/>
        <sz val="10"/>
        <color theme="1"/>
        <rFont val="Arial"/>
        <family val="2"/>
        <scheme val="minor"/>
      </rPr>
      <t xml:space="preserve"> note and address any real or potential conflict of interest before starting the 
    evaluation process </t>
    </r>
  </si>
  <si>
    <r>
      <rPr>
        <b/>
        <i/>
        <sz val="10"/>
        <color theme="1"/>
        <rFont val="Arial"/>
        <family val="2"/>
        <scheme val="minor"/>
      </rPr>
      <t>e</t>
    </r>
    <r>
      <rPr>
        <i/>
        <sz val="10"/>
        <color theme="1"/>
        <rFont val="Arial"/>
        <family val="2"/>
        <scheme val="minor"/>
      </rPr>
      <t xml:space="preserve">. separate the roles of the probity auditor and probity advisor for procurement activity
    that is critical and/or high risk </t>
    </r>
  </si>
  <si>
    <r>
      <rPr>
        <b/>
        <i/>
        <sz val="10"/>
        <color theme="1"/>
        <rFont val="Arial"/>
        <family val="2"/>
        <scheme val="minor"/>
      </rPr>
      <t>f.</t>
    </r>
    <r>
      <rPr>
        <i/>
        <sz val="10"/>
        <color theme="1"/>
        <rFont val="Arial"/>
        <family val="2"/>
        <scheme val="minor"/>
      </rPr>
      <t xml:space="preserve"> document, and be able to defend, all stages of the decision making process
</t>
    </r>
  </si>
  <si>
    <r>
      <rPr>
        <b/>
        <i/>
        <sz val="10"/>
        <color theme="1"/>
        <rFont val="Arial"/>
        <family val="2"/>
        <scheme val="minor"/>
      </rPr>
      <t>a</t>
    </r>
    <r>
      <rPr>
        <i/>
        <sz val="10"/>
        <color theme="1"/>
        <rFont val="Arial"/>
        <family val="2"/>
        <scheme val="minor"/>
      </rPr>
      <t>. the evaluation process only considers a bid that meets the mandatory conditions of 
    participation in the procurement process</t>
    </r>
  </si>
  <si>
    <r>
      <rPr>
        <b/>
        <i/>
        <sz val="10"/>
        <color theme="1"/>
        <rFont val="Arial"/>
        <family val="2"/>
        <scheme val="minor"/>
      </rPr>
      <t>b</t>
    </r>
    <r>
      <rPr>
        <i/>
        <sz val="10"/>
        <color theme="1"/>
        <rFont val="Arial"/>
        <family val="2"/>
        <scheme val="minor"/>
      </rPr>
      <t>. when alternative offers are encouraged, they are submitted and evaluated together 
    with other conforming offers</t>
    </r>
  </si>
  <si>
    <r>
      <rPr>
        <b/>
        <i/>
        <sz val="10"/>
        <color theme="1"/>
        <rFont val="Arial"/>
        <family val="2"/>
        <scheme val="minor"/>
      </rPr>
      <t>c</t>
    </r>
    <r>
      <rPr>
        <i/>
        <sz val="10"/>
        <color theme="1"/>
        <rFont val="Arial"/>
        <family val="2"/>
        <scheme val="minor"/>
      </rPr>
      <t>. the capability of the people conducting an evaluation or negotiation process is
   adequate for the complexity of the procurement activity</t>
    </r>
  </si>
  <si>
    <r>
      <rPr>
        <sz val="10"/>
        <color theme="1"/>
        <rFont val="Arial"/>
        <family val="2"/>
        <scheme val="minor"/>
      </rPr>
      <t>♦</t>
    </r>
    <r>
      <rPr>
        <sz val="11"/>
        <color theme="1"/>
        <rFont val="Arial"/>
        <family val="2"/>
        <scheme val="minor"/>
      </rPr>
      <t xml:space="preserve"> </t>
    </r>
    <r>
      <rPr>
        <sz val="10"/>
        <color theme="1"/>
        <rFont val="Arial"/>
        <family val="2"/>
        <scheme val="minor"/>
      </rPr>
      <t>Does the CEO annually review the HS procurement 
   strategy?</t>
    </r>
  </si>
  <si>
    <r>
      <rPr>
        <b/>
        <sz val="10"/>
        <color theme="1"/>
        <rFont val="Arial"/>
        <family val="2"/>
        <scheme val="minor"/>
      </rPr>
      <t>a</t>
    </r>
    <r>
      <rPr>
        <sz val="10"/>
        <color theme="1"/>
        <rFont val="Arial"/>
        <family val="2"/>
        <scheme val="minor"/>
      </rPr>
      <t xml:space="preserve">. </t>
    </r>
    <r>
      <rPr>
        <i/>
        <sz val="10"/>
        <color theme="1"/>
        <rFont val="Arial"/>
        <family val="2"/>
        <scheme val="minor"/>
      </rPr>
      <t xml:space="preserve">provide a secure, physical submission facility and/or facility to receive electronic
    submissions and allocate responsibility for managing this to a business unit in the
    organisation </t>
    </r>
  </si>
  <si>
    <r>
      <rPr>
        <b/>
        <sz val="10"/>
        <color theme="1"/>
        <rFont val="Arial"/>
        <family val="2"/>
        <scheme val="minor"/>
      </rPr>
      <t>b</t>
    </r>
    <r>
      <rPr>
        <sz val="10"/>
        <color theme="1"/>
        <rFont val="Arial"/>
        <family val="2"/>
        <scheme val="minor"/>
      </rPr>
      <t xml:space="preserve">. </t>
    </r>
    <r>
      <rPr>
        <i/>
        <sz val="10"/>
        <color theme="1"/>
        <rFont val="Arial"/>
        <family val="2"/>
        <scheme val="minor"/>
      </rPr>
      <t xml:space="preserve">implement a process to inform suppliers of successfully receiving their submission: 
    i. immediately in the case of an electronic system; or 
    ii. within five working days of submission close in the case of a physical receipt 
        facility </t>
    </r>
  </si>
  <si>
    <r>
      <rPr>
        <b/>
        <i/>
        <sz val="10"/>
        <color theme="1"/>
        <rFont val="Arial"/>
        <family val="2"/>
        <scheme val="minor"/>
      </rPr>
      <t>b.</t>
    </r>
    <r>
      <rPr>
        <i/>
        <sz val="10"/>
        <color theme="1"/>
        <rFont val="Arial"/>
        <family val="2"/>
        <scheme val="minor"/>
      </rPr>
      <t xml:space="preserve"> a Contract Management Plan (CMP) for each individual procurement activity that is
    critical and/or high risk </t>
    </r>
  </si>
  <si>
    <t>a. Does the HS have a CMS in place for categories that
    represent a significant proportion of the health services
    spend?</t>
  </si>
  <si>
    <t>b. Has the HS developed a CMP for each procurement
    activity that is critical and/or high risk?</t>
  </si>
  <si>
    <r>
      <rPr>
        <b/>
        <i/>
        <sz val="10"/>
        <color theme="1"/>
        <rFont val="Arial"/>
        <family val="2"/>
        <scheme val="minor"/>
      </rPr>
      <t>b</t>
    </r>
    <r>
      <rPr>
        <i/>
        <sz val="10"/>
        <color theme="1"/>
        <rFont val="Arial"/>
        <family val="2"/>
        <scheme val="minor"/>
      </rPr>
      <t xml:space="preserve">. contracts clearly define the deliverables, performance standards, and review
    mechanisms required from the supplier </t>
    </r>
  </si>
  <si>
    <t xml:space="preserve">a. Does the HS keep and regularly update a contracts
    register? </t>
  </si>
  <si>
    <r>
      <t xml:space="preserve">
</t>
    </r>
    <r>
      <rPr>
        <b/>
        <i/>
        <sz val="10"/>
        <color theme="1"/>
        <rFont val="Arial"/>
        <family val="2"/>
        <scheme val="minor"/>
      </rPr>
      <t>a</t>
    </r>
    <r>
      <rPr>
        <i/>
        <sz val="10"/>
        <color theme="1"/>
        <rFont val="Arial"/>
        <family val="2"/>
        <scheme val="minor"/>
      </rPr>
      <t xml:space="preserve">. work pro-actively with suppliers and HPV to transition within the designated 
    timeframes to new HPV collective agreements    
</t>
    </r>
    <r>
      <rPr>
        <b/>
        <i/>
        <sz val="10"/>
        <color theme="1"/>
        <rFont val="Arial"/>
        <family val="2"/>
        <scheme val="minor"/>
      </rPr>
      <t/>
    </r>
  </si>
  <si>
    <r>
      <rPr>
        <b/>
        <i/>
        <sz val="10"/>
        <color theme="1"/>
        <rFont val="Arial"/>
        <family val="2"/>
        <scheme val="minor"/>
      </rPr>
      <t xml:space="preserve">2.12. </t>
    </r>
    <r>
      <rPr>
        <i/>
        <sz val="10"/>
        <color theme="1"/>
        <rFont val="Arial"/>
        <family val="2"/>
        <scheme val="minor"/>
      </rPr>
      <t xml:space="preserve">
The mandated health service must: 
</t>
    </r>
  </si>
  <si>
    <r>
      <rPr>
        <b/>
        <i/>
        <sz val="10"/>
        <color theme="1"/>
        <rFont val="Arial"/>
        <family val="2"/>
        <scheme val="minor"/>
      </rPr>
      <t>a</t>
    </r>
    <r>
      <rPr>
        <i/>
        <sz val="10"/>
        <color theme="1"/>
        <rFont val="Arial"/>
        <family val="2"/>
        <scheme val="minor"/>
      </rPr>
      <t xml:space="preserve">. keep an appropriate record of contracts on a contracts register 
</t>
    </r>
  </si>
  <si>
    <r>
      <rPr>
        <b/>
        <i/>
        <sz val="10"/>
        <color theme="1"/>
        <rFont val="Arial"/>
        <family val="2"/>
        <scheme val="minor"/>
      </rPr>
      <t>c.</t>
    </r>
    <r>
      <rPr>
        <i/>
        <sz val="10"/>
        <color theme="1"/>
        <rFont val="Arial"/>
        <family val="2"/>
        <scheme val="minor"/>
      </rPr>
      <t xml:space="preserve"> ensure CMPs are implemented and monitored effectively </t>
    </r>
  </si>
  <si>
    <r>
      <rPr>
        <b/>
        <i/>
        <sz val="10"/>
        <color theme="1"/>
        <rFont val="Arial"/>
        <family val="2"/>
        <scheme val="minor"/>
      </rPr>
      <t xml:space="preserve">2.16. </t>
    </r>
    <r>
      <rPr>
        <i/>
        <sz val="10"/>
        <color theme="1"/>
        <rFont val="Arial"/>
        <family val="2"/>
        <scheme val="minor"/>
      </rPr>
      <t xml:space="preserve">
Participating health services must: </t>
    </r>
  </si>
  <si>
    <r>
      <rPr>
        <b/>
        <i/>
        <sz val="10"/>
        <color theme="1"/>
        <rFont val="Arial"/>
        <family val="2"/>
        <scheme val="minor"/>
      </rPr>
      <t>b.</t>
    </r>
    <r>
      <rPr>
        <i/>
        <sz val="10"/>
        <color theme="1"/>
        <rFont val="Arial"/>
        <family val="2"/>
        <scheme val="minor"/>
      </rPr>
      <t xml:space="preserve"> communicate their requirements under the agreement directly with suppliers by 
    issuing a purchase order or similar </t>
    </r>
  </si>
  <si>
    <r>
      <rPr>
        <b/>
        <sz val="10"/>
        <color theme="1"/>
        <rFont val="Arial"/>
        <family val="2"/>
        <scheme val="minor"/>
      </rPr>
      <t>c.</t>
    </r>
    <r>
      <rPr>
        <i/>
        <sz val="10"/>
        <color theme="1"/>
        <rFont val="Arial"/>
        <family val="2"/>
        <scheme val="minor"/>
      </rPr>
      <t xml:space="preserve"> where indicated in the HPV agreement, establish SLAs with supplier(s) </t>
    </r>
  </si>
  <si>
    <r>
      <rPr>
        <b/>
        <i/>
        <sz val="10"/>
        <color theme="1"/>
        <rFont val="Arial"/>
        <family val="2"/>
        <scheme val="minor"/>
      </rPr>
      <t>d</t>
    </r>
    <r>
      <rPr>
        <i/>
        <sz val="10"/>
        <color theme="1"/>
        <rFont val="Arial"/>
        <family val="2"/>
        <scheme val="minor"/>
      </rPr>
      <t xml:space="preserve">. regularly monitor the performance of suppliers </t>
    </r>
  </si>
  <si>
    <r>
      <rPr>
        <b/>
        <i/>
        <sz val="10"/>
        <color theme="1"/>
        <rFont val="Arial"/>
        <family val="2"/>
        <scheme val="minor"/>
      </rPr>
      <t>e</t>
    </r>
    <r>
      <rPr>
        <i/>
        <sz val="10"/>
        <color theme="1"/>
        <rFont val="Arial"/>
        <family val="2"/>
        <scheme val="minor"/>
      </rPr>
      <t xml:space="preserve">. meet their obligations under the agreements, in particular with respect to payment
    terms, communication with suppliers and maintaining the security of all confidential
    and commercially sensitive information as per the terms and conditions of the
    agreements   </t>
    </r>
  </si>
  <si>
    <r>
      <rPr>
        <b/>
        <i/>
        <sz val="10"/>
        <color theme="1"/>
        <rFont val="Arial"/>
        <family val="2"/>
        <scheme val="minor"/>
      </rPr>
      <t>f.</t>
    </r>
    <r>
      <rPr>
        <i/>
        <sz val="10"/>
        <color theme="1"/>
        <rFont val="Arial"/>
        <family val="2"/>
        <scheme val="minor"/>
      </rPr>
      <t xml:space="preserve"> immediately notify HPV of any significant breach of the agreement by a supplier that
   cannot be resolved successfully directly with the supplier </t>
    </r>
  </si>
  <si>
    <t xml:space="preserve">♦ Does the HS assign responsibility, accountability and
   reporting requirements to establish and maintain asset
   management?
</t>
  </si>
  <si>
    <t>e. Does the HS meet their obligations under the
    agreements in particular to payment terms,
    communication with suppliers and maintaining the
    security of all confidential and commercially sensitive
    information?</t>
  </si>
  <si>
    <r>
      <rPr>
        <sz val="11"/>
        <color theme="1"/>
        <rFont val="Arial"/>
        <family val="2"/>
        <scheme val="minor"/>
      </rPr>
      <t>•</t>
    </r>
    <r>
      <rPr>
        <sz val="10"/>
        <color theme="1"/>
        <rFont val="Arial"/>
        <family val="2"/>
        <scheme val="minor"/>
      </rPr>
      <t xml:space="preserve"> The HS needs to strike a balance between effective and
  safe disposal of an asset whilst achieving the best
  valued outcome. Safety and quality should not be 
  negated for value.</t>
    </r>
  </si>
  <si>
    <r>
      <t xml:space="preserve">
</t>
    </r>
    <r>
      <rPr>
        <b/>
        <i/>
        <sz val="10"/>
        <color theme="1"/>
        <rFont val="Arial"/>
        <family val="2"/>
        <scheme val="minor"/>
      </rPr>
      <t>a</t>
    </r>
    <r>
      <rPr>
        <i/>
        <sz val="10"/>
        <color theme="1"/>
        <rFont val="Arial"/>
        <family val="2"/>
        <scheme val="minor"/>
      </rPr>
      <t xml:space="preserve">. assist HPV in identifying potential aggregation opportunities, including:
   i. informing HPV if any spend analysis or complexity assessment indicates ground for
      aggregating demand or benefits from HPV involvement
  ii. working with HPV to collect procurement data to assist in the identification process
      and to develop the HPV sourcing program
</t>
    </r>
  </si>
  <si>
    <r>
      <rPr>
        <b/>
        <i/>
        <sz val="10"/>
        <color theme="1"/>
        <rFont val="Arial"/>
        <family val="2"/>
        <scheme val="minor"/>
      </rPr>
      <t>b</t>
    </r>
    <r>
      <rPr>
        <i/>
        <sz val="10"/>
        <color theme="1"/>
        <rFont val="Arial"/>
        <family val="2"/>
        <scheme val="minor"/>
      </rPr>
      <t xml:space="preserve">. provide input into the development of business cases as requested
</t>
    </r>
    <r>
      <rPr>
        <b/>
        <i/>
        <sz val="10"/>
        <color theme="1"/>
        <rFont val="Arial"/>
        <family val="2"/>
        <scheme val="minor"/>
      </rPr>
      <t>c.</t>
    </r>
    <r>
      <rPr>
        <i/>
        <sz val="10"/>
        <color theme="1"/>
        <rFont val="Arial"/>
        <family val="2"/>
        <scheme val="minor"/>
      </rPr>
      <t xml:space="preserve"> nominate participants in consultative and advisory groups, where appropriate, 
    including executive, product or service reference groups or other advisory groups, 
    that will contribute towards:</t>
    </r>
  </si>
  <si>
    <r>
      <rPr>
        <b/>
        <i/>
        <sz val="10"/>
        <color theme="1"/>
        <rFont val="Arial"/>
        <family val="2"/>
        <scheme val="minor"/>
      </rPr>
      <t>a</t>
    </r>
    <r>
      <rPr>
        <i/>
        <sz val="10"/>
        <color theme="1"/>
        <rFont val="Arial"/>
        <family val="2"/>
        <scheme val="minor"/>
      </rPr>
      <t xml:space="preserve">. the overall approach that will be used to manage contracts for categories or individual
    procurement activities in each complexity quadrant </t>
    </r>
  </si>
  <si>
    <r>
      <rPr>
        <b/>
        <i/>
        <sz val="10"/>
        <color theme="1"/>
        <rFont val="Arial"/>
        <family val="2"/>
        <scheme val="minor"/>
      </rPr>
      <t>b.</t>
    </r>
    <r>
      <rPr>
        <i/>
        <sz val="10"/>
        <color theme="1"/>
        <rFont val="Arial"/>
        <family val="2"/>
        <scheme val="minor"/>
      </rPr>
      <t xml:space="preserve"> processes to ensure people with the sufficient capability are allocated to manage 
    each contract </t>
    </r>
  </si>
  <si>
    <r>
      <rPr>
        <b/>
        <i/>
        <sz val="10"/>
        <color theme="1"/>
        <rFont val="Arial"/>
        <family val="2"/>
        <scheme val="minor"/>
      </rPr>
      <t>c</t>
    </r>
    <r>
      <rPr>
        <i/>
        <sz val="10"/>
        <color theme="1"/>
        <rFont val="Arial"/>
        <family val="2"/>
        <scheme val="minor"/>
      </rPr>
      <t xml:space="preserve">. a description of how performance measures (i.e. Key Performance Indicators) will be 
    established and monitored for contracts in each complexity quadrant </t>
    </r>
  </si>
  <si>
    <r>
      <rPr>
        <b/>
        <i/>
        <sz val="10"/>
        <color theme="1"/>
        <rFont val="Arial"/>
        <family val="2"/>
        <scheme val="minor"/>
      </rPr>
      <t>d</t>
    </r>
    <r>
      <rPr>
        <i/>
        <sz val="10"/>
        <color theme="1"/>
        <rFont val="Arial"/>
        <family val="2"/>
        <scheme val="minor"/>
      </rPr>
      <t xml:space="preserve">. processes for identifying and managing risks in contracts, including any 
    contingency planning </t>
    </r>
  </si>
  <si>
    <r>
      <rPr>
        <b/>
        <i/>
        <sz val="10"/>
        <color theme="1"/>
        <rFont val="Arial"/>
        <family val="2"/>
        <scheme val="minor"/>
      </rPr>
      <t>e</t>
    </r>
    <r>
      <rPr>
        <i/>
        <sz val="10"/>
        <color theme="1"/>
        <rFont val="Arial"/>
        <family val="2"/>
        <scheme val="minor"/>
      </rPr>
      <t xml:space="preserve">. processes to ensure any potential additional value is achieved through continuous 
    improvement </t>
    </r>
  </si>
  <si>
    <r>
      <rPr>
        <b/>
        <i/>
        <sz val="10"/>
        <color theme="1"/>
        <rFont val="Arial"/>
        <family val="2"/>
        <scheme val="minor"/>
      </rPr>
      <t>b</t>
    </r>
    <r>
      <rPr>
        <i/>
        <sz val="10"/>
        <color theme="1"/>
        <rFont val="Arial"/>
        <family val="2"/>
        <scheme val="minor"/>
      </rPr>
      <t xml:space="preserve">. reasons for disposal </t>
    </r>
  </si>
  <si>
    <r>
      <rPr>
        <b/>
        <i/>
        <sz val="10"/>
        <color theme="1"/>
        <rFont val="Arial"/>
        <family val="2"/>
        <scheme val="minor"/>
      </rPr>
      <t>c.</t>
    </r>
    <r>
      <rPr>
        <i/>
        <sz val="10"/>
        <color theme="1"/>
        <rFont val="Arial"/>
        <family val="2"/>
        <scheme val="minor"/>
      </rPr>
      <t xml:space="preserve"> disposal options appropriate to the nature of the asset and broader government
    objectives </t>
    </r>
  </si>
  <si>
    <r>
      <rPr>
        <b/>
        <i/>
        <sz val="10"/>
        <color theme="1"/>
        <rFont val="Arial"/>
        <family val="2"/>
        <scheme val="minor"/>
      </rPr>
      <t>d</t>
    </r>
    <r>
      <rPr>
        <i/>
        <sz val="10"/>
        <color theme="1"/>
        <rFont val="Arial"/>
        <family val="2"/>
        <scheme val="minor"/>
      </rPr>
      <t xml:space="preserve">. management of issues of risk, liability, safety and security </t>
    </r>
  </si>
  <si>
    <r>
      <rPr>
        <b/>
        <i/>
        <sz val="10"/>
        <color theme="1"/>
        <rFont val="Arial"/>
        <family val="2"/>
        <scheme val="minor"/>
      </rPr>
      <t>e</t>
    </r>
    <r>
      <rPr>
        <i/>
        <sz val="10"/>
        <color theme="1"/>
        <rFont val="Arial"/>
        <family val="2"/>
        <scheme val="minor"/>
      </rPr>
      <t xml:space="preserve">. the process for keeping the health service's assets register up to date </t>
    </r>
  </si>
  <si>
    <r>
      <rPr>
        <b/>
        <i/>
        <sz val="10"/>
        <color theme="1"/>
        <rFont val="Arial"/>
        <family val="2"/>
        <scheme val="minor"/>
      </rPr>
      <t>f.</t>
    </r>
    <r>
      <rPr>
        <i/>
        <sz val="10"/>
        <color theme="1"/>
        <rFont val="Arial"/>
        <family val="2"/>
        <scheme val="minor"/>
      </rPr>
      <t xml:space="preserve"> issues of risk, liability, safety and security associated with the use of an asset by
   other parties when transferring an asset to another location or entity </t>
    </r>
  </si>
  <si>
    <t xml:space="preserve">Compliance Assessment Tool
</t>
  </si>
  <si>
    <t>a. Does the HS provide audit reports dealing with the
    outcomes of audits of compliance with HPV health
    purchasing policies (HPPs)</t>
  </si>
  <si>
    <t>c. annual Self Assessment discussing compliance with 
    HPV's HPPs</t>
  </si>
  <si>
    <t xml:space="preserve">  HS's total level of compliance to Policy One = </t>
  </si>
  <si>
    <r>
      <t xml:space="preserve">
</t>
    </r>
    <r>
      <rPr>
        <b/>
        <i/>
        <sz val="10"/>
        <color theme="1"/>
        <rFont val="Arial"/>
        <family val="2"/>
        <scheme val="minor"/>
      </rPr>
      <t>a.</t>
    </r>
    <r>
      <rPr>
        <i/>
        <sz val="10"/>
        <color theme="1"/>
        <rFont val="Arial"/>
        <family val="2"/>
        <scheme val="minor"/>
      </rPr>
      <t xml:space="preserve"> a CMS for categories that represent a significant proportion of the health services
    spend 
</t>
    </r>
    <r>
      <rPr>
        <b/>
        <i/>
        <sz val="10"/>
        <color theme="1"/>
        <rFont val="Arial"/>
        <family val="2"/>
        <scheme val="minor"/>
      </rPr>
      <t/>
    </r>
  </si>
  <si>
    <r>
      <rPr>
        <b/>
        <i/>
        <sz val="10"/>
        <color theme="1"/>
        <rFont val="Arial"/>
        <family val="2"/>
        <scheme val="minor"/>
      </rPr>
      <t xml:space="preserve">2.10. </t>
    </r>
    <r>
      <rPr>
        <i/>
        <sz val="10"/>
        <color theme="1"/>
        <rFont val="Arial"/>
        <family val="2"/>
        <scheme val="minor"/>
      </rPr>
      <t xml:space="preserve">
At a minimum, the mandated health service must develop:   </t>
    </r>
  </si>
  <si>
    <r>
      <rPr>
        <b/>
        <i/>
        <sz val="10"/>
        <color theme="1"/>
        <rFont val="Arial"/>
        <family val="2"/>
        <scheme val="minor"/>
      </rPr>
      <t xml:space="preserve">2.11. </t>
    </r>
    <r>
      <rPr>
        <i/>
        <sz val="10"/>
        <color theme="1"/>
        <rFont val="Arial"/>
        <family val="2"/>
        <scheme val="minor"/>
      </rPr>
      <t xml:space="preserve">
The Chief Executive Officer of mandated health services (CEO) must ensure that: 
</t>
    </r>
    <r>
      <rPr>
        <b/>
        <i/>
        <sz val="10"/>
        <color theme="1"/>
        <rFont val="Arial"/>
        <family val="2"/>
        <scheme val="minor"/>
      </rPr>
      <t>a.</t>
    </r>
    <r>
      <rPr>
        <i/>
        <sz val="10"/>
        <color theme="1"/>
        <rFont val="Arial"/>
        <family val="2"/>
        <scheme val="minor"/>
      </rPr>
      <t xml:space="preserve"> contracts are managed on behalf of the health service by people with sufficient
    capability 
</t>
    </r>
  </si>
  <si>
    <t>b. Does the HS report annually to their Board on the
    matters specified under Section 4.6.a and b.?</t>
  </si>
  <si>
    <r>
      <rPr>
        <sz val="10"/>
        <color theme="1"/>
        <rFont val="Arial"/>
        <family val="2"/>
        <scheme val="minor"/>
      </rPr>
      <t>a</t>
    </r>
    <r>
      <rPr>
        <sz val="11"/>
        <color theme="1"/>
        <rFont val="Arial"/>
        <family val="2"/>
        <scheme val="minor"/>
      </rPr>
      <t xml:space="preserve">. </t>
    </r>
    <r>
      <rPr>
        <sz val="10"/>
        <color theme="1"/>
        <rFont val="Arial"/>
        <family val="2"/>
        <scheme val="minor"/>
      </rPr>
      <t xml:space="preserve">Does the HS abide by the results of the sourcing
    outcome, which HPV (or its appointed agent) institutes
    in accordance with Policy Five: Collective Purchasing,
    and the terms and conditions of any resulting
    agreements entered into by HPV (or its appointed 
    agent)?
</t>
    </r>
  </si>
  <si>
    <t>c. Does the HS only purchase from an SPC or SEPC, 
    were HPV have reviewed the terms of the SPC or 
    SEPC and consider the arrangement good value?</t>
  </si>
  <si>
    <t xml:space="preserve">d. Does the HS report compliance with HPV agreements
    and provide periodic purchasing and associated details
    as requested by HPV?
</t>
  </si>
  <si>
    <t xml:space="preserve">e. Does the HS refrain from engaging in any practices that
    may have a subverting effect on HPV functions, health
    service obligations under the HPV Health Purchasing
    Policies and HPV collective agreements?
</t>
  </si>
  <si>
    <t>b. Does the HS provide input into the development of 
    business cases if requested?</t>
  </si>
  <si>
    <t>c. Does the HS nominate participants in consultative and  
    advisory groups, where appropriate including executive,
    product or service reference groups or other advisory 
    groups that will contribute towards the factors listed
    under Section 2.6.c.i-v?</t>
  </si>
  <si>
    <t xml:space="preserve">
e. Does the HS establish appropriate processes to ensure
    the security of all confidential and commercially
    sensitive information; in particular, supplier information?
</t>
  </si>
  <si>
    <t>h. Does the HS ensure agreements are in place with
    entities in receipt of HPV contracted goods, or services
    that protect the confidentiality of the HPV agreements
   involved, including pricing?</t>
  </si>
  <si>
    <t>♦ Does the HS ensure that if they are on-selling goods or
   services, that if fees or charges are levied that these
   comply with the health service's legal obligations under
   the Victorian Department of Treasury and Finance’s
   Competitive Neutrality Policy and  other applicable
   legislation or policy?</t>
  </si>
  <si>
    <r>
      <rPr>
        <b/>
        <i/>
        <sz val="10"/>
        <color theme="1"/>
        <rFont val="Arial"/>
        <family val="2"/>
        <scheme val="minor"/>
      </rPr>
      <t xml:space="preserve">2.4. </t>
    </r>
    <r>
      <rPr>
        <i/>
        <sz val="10"/>
        <color theme="1"/>
        <rFont val="Arial"/>
        <family val="2"/>
        <scheme val="minor"/>
      </rPr>
      <t xml:space="preserve">
Mandated health services are required to: 
</t>
    </r>
    <r>
      <rPr>
        <i/>
        <sz val="10"/>
        <color theme="1"/>
        <rFont val="Arial"/>
        <family val="2"/>
        <scheme val="minor"/>
      </rPr>
      <t xml:space="preserve">
</t>
    </r>
    <r>
      <rPr>
        <b/>
        <i/>
        <sz val="10"/>
        <color theme="1"/>
        <rFont val="Arial"/>
        <family val="2"/>
        <scheme val="minor"/>
      </rPr>
      <t/>
    </r>
  </si>
  <si>
    <r>
      <rPr>
        <b/>
        <i/>
        <sz val="10"/>
        <color theme="1"/>
        <rFont val="Arial"/>
        <family val="2"/>
        <scheme val="minor"/>
      </rPr>
      <t>b</t>
    </r>
    <r>
      <rPr>
        <i/>
        <sz val="10"/>
        <color theme="1"/>
        <rFont val="Arial"/>
        <family val="2"/>
        <scheme val="minor"/>
      </rPr>
      <t xml:space="preserve">. only purchase from a HPV collective agreement or arrangement, any good or service
     that has been sourced by HPV </t>
    </r>
  </si>
  <si>
    <r>
      <rPr>
        <b/>
        <i/>
        <sz val="10"/>
        <color theme="1"/>
        <rFont val="Arial"/>
        <family val="2"/>
        <scheme val="minor"/>
      </rPr>
      <t>c</t>
    </r>
    <r>
      <rPr>
        <i/>
        <sz val="10"/>
        <color theme="1"/>
        <rFont val="Arial"/>
        <family val="2"/>
        <scheme val="minor"/>
      </rPr>
      <t xml:space="preserve">. where HPV has reviewed the terms of a State Purchase Contracts (SPC) or Sole
    Entity Purchase Contracts (SEPC) and consider the arrangement
    good value and by virtue of the existence of the SPC or SEPC, decided not to enter
    into an agreement in its own right on behalf of mandated health services, purchase
    only from that SPC or SEPC </t>
    </r>
  </si>
  <si>
    <r>
      <rPr>
        <b/>
        <i/>
        <sz val="10"/>
        <color theme="1"/>
        <rFont val="Arial"/>
        <family val="2"/>
        <scheme val="minor"/>
      </rPr>
      <t>a</t>
    </r>
    <r>
      <rPr>
        <i/>
        <sz val="10"/>
        <color theme="1"/>
        <rFont val="Arial"/>
        <family val="2"/>
        <scheme val="minor"/>
      </rPr>
      <t xml:space="preserve">. abide by the results of the sourcing outcome, which HPV (or its appointed agent)
    institutes in accordance with this policy, and the terms and conditions of any resulting
    agreements entered into by HPV (or its appointed agent)  </t>
    </r>
  </si>
  <si>
    <r>
      <rPr>
        <b/>
        <i/>
        <sz val="10"/>
        <color theme="1"/>
        <rFont val="Arial"/>
        <family val="2"/>
        <scheme val="minor"/>
      </rPr>
      <t>d.</t>
    </r>
    <r>
      <rPr>
        <i/>
        <sz val="10"/>
        <color theme="1"/>
        <rFont val="Arial"/>
        <family val="2"/>
        <scheme val="minor"/>
      </rPr>
      <t xml:space="preserve"> report compliance with HPV agreements and provide periodic purchasing and
    associated details as requested by HPV </t>
    </r>
  </si>
  <si>
    <r>
      <rPr>
        <b/>
        <i/>
        <sz val="10"/>
        <color theme="1"/>
        <rFont val="Arial"/>
        <family val="2"/>
        <scheme val="minor"/>
      </rPr>
      <t>e.</t>
    </r>
    <r>
      <rPr>
        <i/>
        <sz val="10"/>
        <color theme="1"/>
        <rFont val="Arial"/>
        <family val="2"/>
        <scheme val="minor"/>
      </rPr>
      <t xml:space="preserve"> refrain from engaging in any practices that may have a subverting effect on HPV
    functions, health service obligations under the HPV Health Purchasing Policies and
    HPV collective agreements</t>
    </r>
  </si>
  <si>
    <r>
      <rPr>
        <sz val="11"/>
        <color theme="1"/>
        <rFont val="Arial"/>
        <family val="2"/>
        <scheme val="minor"/>
      </rPr>
      <t>•</t>
    </r>
    <r>
      <rPr>
        <sz val="10"/>
        <color theme="1"/>
        <rFont val="Arial"/>
        <family val="2"/>
        <scheme val="minor"/>
      </rPr>
      <t xml:space="preserve"> Check a sample of procurement categories where there
   is a mandated HPV collective agreement in place (or 
   SPC/SEPC) to ensure that the HS is complying with 
   the contract or has an approved exemption in place.</t>
    </r>
  </si>
  <si>
    <r>
      <rPr>
        <sz val="11"/>
        <color theme="1"/>
        <rFont val="Arial"/>
        <family val="2"/>
        <scheme val="minor"/>
      </rPr>
      <t>•</t>
    </r>
    <r>
      <rPr>
        <sz val="10"/>
        <color theme="1"/>
        <rFont val="Arial"/>
        <family val="2"/>
        <scheme val="minor"/>
      </rPr>
      <t xml:space="preserve"> Agreements must be in place with entities that are in
  receipt of HPV contracts goods. Verbal agreements will 
  not suffice.</t>
    </r>
  </si>
  <si>
    <t>♦ Does the HS's market approach ensure that all potential
   suppliers are treated fairly and have access to similar 
   information and that standards of probity, confidentiality
   and security are applied in conduct of all actions
   between the HS and suppliers?</t>
  </si>
  <si>
    <t>♦ Does the HS have a Governance Framework in place
   that clearly identifies and defines roles and 
   responsibilities?</t>
  </si>
  <si>
    <t xml:space="preserve">♦ Does the HS have procurement strategies/plans
   developed, in order to monitor compliance?
 </t>
  </si>
  <si>
    <t>♦ Does the CPO have oversight of the HS non-salary 
   spend profile of the health service?</t>
  </si>
  <si>
    <t xml:space="preserve">
♦ Has the HS identified its procurement spend profile
   (where the health service's non-salary spend is
   categorised based on common supply and demand
   drivers and suppliers)?</t>
  </si>
  <si>
    <t xml:space="preserve">♦  Does the HS assess the complexity of each 
    procurement activity before it begins?
</t>
  </si>
  <si>
    <t>♦  Has the HS's approach to market been approved by the
   CPO in accordance with the HS's procurement
   governance framework?</t>
  </si>
  <si>
    <r>
      <rPr>
        <i/>
        <sz val="11"/>
        <color theme="1"/>
        <rFont val="Arial"/>
        <family val="2"/>
        <scheme val="minor"/>
      </rPr>
      <t>•</t>
    </r>
    <r>
      <rPr>
        <i/>
        <sz val="10"/>
        <color theme="1"/>
        <rFont val="Arial"/>
        <family val="2"/>
        <scheme val="minor"/>
      </rPr>
      <t xml:space="preserve"> </t>
    </r>
    <r>
      <rPr>
        <sz val="10"/>
        <color theme="1"/>
        <rFont val="Arial"/>
        <family val="2"/>
        <scheme val="minor"/>
      </rPr>
      <t>Check that the HS have met HPV reporting requirements
    within the timeframes communicated by HPV:
   - annual submission of compliance self-assessment
   - annual submission of summary procurement activity
     plan
   - annual submission of contracts register with details of
     total value and contracted suppliers
   - submission of audit report to HPV and written
     statement from health service CEO in accordance with
     HPV schedule.</t>
    </r>
  </si>
  <si>
    <r>
      <rPr>
        <sz val="11"/>
        <color theme="1"/>
        <rFont val="Arial"/>
        <family val="2"/>
        <scheme val="minor"/>
      </rPr>
      <t>•</t>
    </r>
    <r>
      <rPr>
        <sz val="10"/>
        <color theme="1"/>
        <rFont val="Arial"/>
        <family val="2"/>
        <scheme val="minor"/>
      </rPr>
      <t xml:space="preserve"> The HS audit reports and annual attestations of 
  compliance with the HPV Health Purchasing Policies
  must be verified by the HS Board.</t>
    </r>
  </si>
  <si>
    <r>
      <rPr>
        <i/>
        <sz val="11"/>
        <color theme="1"/>
        <rFont val="Arial"/>
        <family val="2"/>
        <scheme val="minor"/>
      </rPr>
      <t xml:space="preserve">• </t>
    </r>
    <r>
      <rPr>
        <sz val="10"/>
        <color theme="1"/>
        <rFont val="Arial"/>
        <family val="2"/>
        <scheme val="minor"/>
      </rPr>
      <t>Check a sample of procurement categories and activities
   to ensure that, where required, a complexity 
   assessment has been completed before a procurement
   activity begins in accordance with the mandatory policy
   requirements.</t>
    </r>
  </si>
  <si>
    <r>
      <rPr>
        <i/>
        <sz val="11"/>
        <color theme="1"/>
        <rFont val="Arial"/>
        <family val="2"/>
        <scheme val="minor"/>
      </rPr>
      <t xml:space="preserve">• </t>
    </r>
    <r>
      <rPr>
        <sz val="10"/>
        <color theme="1"/>
        <rFont val="Arial"/>
        <family val="2"/>
        <scheme val="minor"/>
      </rPr>
      <t>Check a sample of procurement categories and activities 
   to ensure that, where required, a complexity 
   assessment has been completed before a procurement
   activity begins in accordance with the mandatory policy
   requirements.</t>
    </r>
  </si>
  <si>
    <r>
      <rPr>
        <i/>
        <sz val="11"/>
        <color theme="1"/>
        <rFont val="Arial"/>
        <family val="2"/>
        <scheme val="minor"/>
      </rPr>
      <t>•</t>
    </r>
    <r>
      <rPr>
        <i/>
        <sz val="10"/>
        <color theme="1"/>
        <rFont val="Arial"/>
        <family val="2"/>
        <scheme val="minor"/>
      </rPr>
      <t xml:space="preserve"> </t>
    </r>
    <r>
      <rPr>
        <sz val="10"/>
        <color theme="1"/>
        <rFont val="Arial"/>
        <family val="2"/>
        <scheme val="minor"/>
      </rPr>
      <t>The HS's complexity assessment for each procurement
   activity should cover off all the elements under
   Section 2.4 a-g.</t>
    </r>
  </si>
  <si>
    <r>
      <rPr>
        <i/>
        <sz val="11"/>
        <color theme="1"/>
        <rFont val="Arial"/>
        <family val="2"/>
        <scheme val="minor"/>
      </rPr>
      <t xml:space="preserve">• </t>
    </r>
    <r>
      <rPr>
        <sz val="10"/>
        <color theme="1"/>
        <rFont val="Arial"/>
        <family val="2"/>
        <scheme val="minor"/>
      </rPr>
      <t>The HS's complexity assessment for each procurement
   activity should ideally cover all the elements under
   Section 2.4 a-g.</t>
    </r>
  </si>
  <si>
    <r>
      <rPr>
        <i/>
        <sz val="11"/>
        <color theme="1"/>
        <rFont val="Arial"/>
        <family val="2"/>
        <scheme val="minor"/>
      </rPr>
      <t xml:space="preserve">• </t>
    </r>
    <r>
      <rPr>
        <sz val="10"/>
        <color theme="1"/>
        <rFont val="Arial"/>
        <family val="2"/>
        <scheme val="minor"/>
      </rPr>
      <t>The HS should note the financial and non-financial value
   that will be created by the procurement activity for the
   HS.</t>
    </r>
  </si>
  <si>
    <r>
      <rPr>
        <sz val="11"/>
        <color theme="1"/>
        <rFont val="Arial"/>
        <family val="2"/>
        <scheme val="minor"/>
      </rPr>
      <t>•</t>
    </r>
    <r>
      <rPr>
        <sz val="10"/>
        <color theme="1"/>
        <rFont val="Arial"/>
        <family val="2"/>
        <scheme val="minor"/>
      </rPr>
      <t xml:space="preserve"> The HS needs to ensure that following on from the
   complexity assessment, the procurement activity is
   allocated to one of four procurement categories
   (Transactional, Leveraged, Focused and Strategic).</t>
    </r>
  </si>
  <si>
    <r>
      <rPr>
        <i/>
        <sz val="11"/>
        <color theme="1"/>
        <rFont val="Arial"/>
        <family val="2"/>
        <scheme val="minor"/>
      </rPr>
      <t>•</t>
    </r>
    <r>
      <rPr>
        <i/>
        <sz val="10"/>
        <color theme="1"/>
        <rFont val="Arial"/>
        <family val="2"/>
        <scheme val="minor"/>
      </rPr>
      <t xml:space="preserve"> </t>
    </r>
    <r>
      <rPr>
        <sz val="10"/>
        <color theme="1"/>
        <rFont val="Arial"/>
        <family val="2"/>
        <scheme val="minor"/>
      </rPr>
      <t>There is no specified format for how the CPO
   consultation is to be conducted, but it would be
   reasonable to expect that the selected market approach
   would be confirmed in writing. The HS may refer to their
   own governance procedures to determine what is most
   appropriate.</t>
    </r>
  </si>
  <si>
    <r>
      <rPr>
        <sz val="11"/>
        <color theme="1"/>
        <rFont val="Arial"/>
        <family val="2"/>
        <scheme val="minor"/>
      </rPr>
      <t>•</t>
    </r>
    <r>
      <rPr>
        <sz val="10"/>
        <color theme="1"/>
        <rFont val="Arial"/>
        <family val="2"/>
        <scheme val="minor"/>
      </rPr>
      <t xml:space="preserve"> There is no specified format for how the CPO
   consultation is to be conducted, but it would be
   reasonable to expect that the selected market approach
   would be confirmed in writing. The HS may refer to their
   own governance procedures to determine what is most
   appropriate.</t>
    </r>
  </si>
  <si>
    <r>
      <rPr>
        <sz val="11"/>
        <color theme="1"/>
        <rFont val="Arial"/>
        <family val="2"/>
        <scheme val="minor"/>
      </rPr>
      <t>•</t>
    </r>
    <r>
      <rPr>
        <sz val="10"/>
        <color theme="1"/>
        <rFont val="Arial"/>
        <family val="2"/>
        <scheme val="minor"/>
      </rPr>
      <t xml:space="preserve"> The HS will need to conduct a further complexity
   assessment if the HS finds that the category
   assessment does not provide enough detail to determine
   how to approach market or the rules of the HPV
   collective agreement require it.</t>
    </r>
  </si>
  <si>
    <r>
      <rPr>
        <i/>
        <sz val="11"/>
        <color theme="1"/>
        <rFont val="Arial"/>
        <family val="2"/>
        <scheme val="minor"/>
      </rPr>
      <t>•</t>
    </r>
    <r>
      <rPr>
        <i/>
        <sz val="10"/>
        <color theme="1"/>
        <rFont val="Arial"/>
        <family val="2"/>
        <scheme val="minor"/>
      </rPr>
      <t xml:space="preserve"> </t>
    </r>
    <r>
      <rPr>
        <sz val="10"/>
        <color theme="1"/>
        <rFont val="Arial"/>
        <family val="2"/>
        <scheme val="minor"/>
      </rPr>
      <t>The HS will need to conduct a further complexity
   assessment if the HS finds that the category
   assessment does not provide enough detail to 
   determine how to approach market or the rules of the
   HPV collective agreement require it.</t>
    </r>
  </si>
  <si>
    <r>
      <rPr>
        <sz val="11"/>
        <color theme="1"/>
        <rFont val="Arial"/>
        <family val="2"/>
        <scheme val="minor"/>
      </rPr>
      <t>•</t>
    </r>
    <r>
      <rPr>
        <sz val="10"/>
        <color theme="1"/>
        <rFont val="Arial"/>
        <family val="2"/>
        <scheme val="minor"/>
      </rPr>
      <t xml:space="preserve"> This will depend on the procurement experience and
   expertise available to the HS. If the HS feels that more
   help or expertise are needed consideration should be
   given to engaging a probity advisor or probity auditor.</t>
    </r>
  </si>
  <si>
    <r>
      <rPr>
        <sz val="11"/>
        <color theme="1"/>
        <rFont val="Arial"/>
        <family val="2"/>
        <scheme val="minor"/>
      </rPr>
      <t>•</t>
    </r>
    <r>
      <rPr>
        <sz val="10"/>
        <color theme="1"/>
        <rFont val="Arial"/>
        <family val="2"/>
        <scheme val="minor"/>
      </rPr>
      <t xml:space="preserve"> This must be included in the statement of grounds or 
   business case.</t>
    </r>
  </si>
  <si>
    <r>
      <rPr>
        <sz val="11"/>
        <color theme="1"/>
        <rFont val="Arial"/>
        <family val="2"/>
        <scheme val="minor"/>
      </rPr>
      <t xml:space="preserve">• </t>
    </r>
    <r>
      <rPr>
        <sz val="10"/>
        <color theme="1"/>
        <rFont val="Arial"/>
        <family val="2"/>
        <scheme val="minor"/>
      </rPr>
      <t>This must be included in the statement of grounds or 
   business case.</t>
    </r>
  </si>
  <si>
    <r>
      <rPr>
        <sz val="11"/>
        <color theme="1"/>
        <rFont val="Arial"/>
        <family val="2"/>
        <scheme val="minor"/>
      </rPr>
      <t>•</t>
    </r>
    <r>
      <rPr>
        <sz val="10"/>
        <color theme="1"/>
        <rFont val="Arial"/>
        <family val="2"/>
        <scheme val="minor"/>
      </rPr>
      <t xml:space="preserve"> Check that the capability assessment(s) are conducted
   by CPO or other staff with appropriate knowledge and
   expertise.</t>
    </r>
  </si>
  <si>
    <r>
      <t xml:space="preserve">
</t>
    </r>
    <r>
      <rPr>
        <i/>
        <sz val="11"/>
        <color theme="1"/>
        <rFont val="Arial"/>
        <family val="2"/>
        <scheme val="minor"/>
      </rPr>
      <t xml:space="preserve">• </t>
    </r>
    <r>
      <rPr>
        <sz val="10"/>
        <color theme="1"/>
        <rFont val="Arial"/>
        <family val="2"/>
        <scheme val="minor"/>
      </rPr>
      <t xml:space="preserve">For a sample of procurements, check that mandatory
   policy requirements have been adhered to as part of the
   market approach.
</t>
    </r>
    <r>
      <rPr>
        <sz val="11"/>
        <color theme="1"/>
        <rFont val="Arial"/>
        <family val="2"/>
        <scheme val="minor"/>
      </rPr>
      <t>•</t>
    </r>
    <r>
      <rPr>
        <sz val="10"/>
        <color theme="1"/>
        <rFont val="Arial"/>
        <family val="2"/>
        <scheme val="minor"/>
      </rPr>
      <t xml:space="preserve"> The HS should incorporate into their market approach a
   provision that makes clear that potential suppliers are
   treated fairly and are to have access to similar
   information.
</t>
    </r>
  </si>
  <si>
    <r>
      <t xml:space="preserve">
</t>
    </r>
    <r>
      <rPr>
        <sz val="11"/>
        <color theme="1"/>
        <rFont val="Arial"/>
        <family val="2"/>
        <scheme val="minor"/>
      </rPr>
      <t>•</t>
    </r>
    <r>
      <rPr>
        <sz val="10"/>
        <color theme="1"/>
        <rFont val="Arial"/>
        <family val="2"/>
        <scheme val="minor"/>
      </rPr>
      <t xml:space="preserve"> For a sample of procurements, check that mandatory
   policy requirements have been adhered to as part of the
   market approach.
</t>
    </r>
    <r>
      <rPr>
        <sz val="11"/>
        <color theme="1"/>
        <rFont val="Arial"/>
        <family val="2"/>
        <scheme val="minor"/>
      </rPr>
      <t>•</t>
    </r>
    <r>
      <rPr>
        <sz val="10"/>
        <color theme="1"/>
        <rFont val="Arial"/>
        <family val="2"/>
        <scheme val="minor"/>
      </rPr>
      <t xml:space="preserve"> The HS should incorporate into their market approach a
   provision that makes clear that potential suppliers are
   treated fairly and are to have access to similar
   information.</t>
    </r>
  </si>
  <si>
    <r>
      <rPr>
        <i/>
        <sz val="11"/>
        <color theme="1"/>
        <rFont val="Arial"/>
        <family val="2"/>
        <scheme val="minor"/>
      </rPr>
      <t xml:space="preserve">• </t>
    </r>
    <r>
      <rPr>
        <sz val="10"/>
        <color theme="1"/>
        <rFont val="Arial"/>
        <family val="2"/>
        <scheme val="minor"/>
      </rPr>
      <t>Where possible, the HS should structure its product
   specification to include local suppliers and SMEs.</t>
    </r>
  </si>
  <si>
    <r>
      <rPr>
        <sz val="11"/>
        <color theme="1"/>
        <rFont val="Arial"/>
        <family val="2"/>
        <scheme val="minor"/>
      </rPr>
      <t>•</t>
    </r>
    <r>
      <rPr>
        <sz val="10"/>
        <color theme="1"/>
        <rFont val="Arial"/>
        <family val="2"/>
        <scheme val="minor"/>
      </rPr>
      <t xml:space="preserve"> Where possible, the HS should structure its product
   specification to include local suppliers and SMEs.</t>
    </r>
  </si>
  <si>
    <r>
      <t xml:space="preserve">
</t>
    </r>
    <r>
      <rPr>
        <sz val="11"/>
        <color theme="1"/>
        <rFont val="Arial"/>
        <family val="2"/>
        <scheme val="minor"/>
      </rPr>
      <t>•</t>
    </r>
    <r>
      <rPr>
        <sz val="10"/>
        <color theme="1"/>
        <rFont val="Arial"/>
        <family val="2"/>
        <scheme val="minor"/>
      </rPr>
      <t xml:space="preserve"> For a sample of procurements, check that mandatory
  policy requirements have been followed for negotiations
  with shortlisted suppliers.
</t>
    </r>
    <r>
      <rPr>
        <sz val="11"/>
        <color theme="1"/>
        <rFont val="Arial"/>
        <family val="2"/>
        <scheme val="minor"/>
      </rPr>
      <t>•</t>
    </r>
    <r>
      <rPr>
        <sz val="10"/>
        <color theme="1"/>
        <rFont val="Arial"/>
        <family val="2"/>
        <scheme val="minor"/>
      </rPr>
      <t xml:space="preserve"> Check that any accepted changes arising from
  negotiation are within the scope of the market approach.
  Ensure that the market approach is reasonable.</t>
    </r>
  </si>
  <si>
    <r>
      <rPr>
        <sz val="11"/>
        <color theme="1"/>
        <rFont val="Arial"/>
        <family val="2"/>
        <scheme val="minor"/>
      </rPr>
      <t>•</t>
    </r>
    <r>
      <rPr>
        <sz val="10"/>
        <color theme="1"/>
        <rFont val="Arial"/>
        <family val="2"/>
        <scheme val="minor"/>
      </rPr>
      <t xml:space="preserve"> For a sample of procurement categories and individual
  procurements that are critical and high risk, check that
  mandatory policy requirements have been followed.</t>
    </r>
  </si>
  <si>
    <r>
      <rPr>
        <sz val="11"/>
        <color theme="1"/>
        <rFont val="Arial"/>
        <family val="2"/>
        <scheme val="minor"/>
      </rPr>
      <t>•</t>
    </r>
    <r>
      <rPr>
        <sz val="10"/>
        <color theme="1"/>
        <rFont val="Arial"/>
        <family val="2"/>
        <scheme val="minor"/>
      </rPr>
      <t xml:space="preserve"> Check that a contracts register is in place and regularly
  updated.</t>
    </r>
  </si>
  <si>
    <r>
      <t xml:space="preserve">
</t>
    </r>
    <r>
      <rPr>
        <sz val="11"/>
        <color theme="1"/>
        <rFont val="Arial"/>
        <family val="2"/>
        <scheme val="minor"/>
      </rPr>
      <t>•</t>
    </r>
    <r>
      <rPr>
        <sz val="10"/>
        <color theme="1"/>
        <rFont val="Arial"/>
        <family val="2"/>
        <scheme val="minor"/>
      </rPr>
      <t xml:space="preserve"> For a sample of HPV collective contracts used by the
  health service, ensure that the health service is compliant
  with the HPV contract, contractual requirements are
  adhered to, performance of suppliers are regularly
  monitored, and that HPV is notified of significant 
  breaches of the agreement.</t>
    </r>
  </si>
  <si>
    <r>
      <rPr>
        <sz val="11"/>
        <color theme="1"/>
        <rFont val="Arial"/>
        <family val="2"/>
        <scheme val="minor"/>
      </rPr>
      <t>•</t>
    </r>
    <r>
      <rPr>
        <sz val="10"/>
        <color theme="1"/>
        <rFont val="Arial"/>
        <family val="2"/>
        <scheme val="minor"/>
      </rPr>
      <t xml:space="preserve"> Check whether a process is in place to assist HPV in
  identifying aggregation opportunities including:
   - If spend or complexity indicates aggregated spend
    demand warranting HPV involvement
   - If HPV may provide benefits for aggregated demand.
</t>
    </r>
    <r>
      <rPr>
        <sz val="11"/>
        <color theme="1"/>
        <rFont val="Arial"/>
        <family val="2"/>
        <scheme val="minor"/>
      </rPr>
      <t/>
    </r>
  </si>
  <si>
    <r>
      <rPr>
        <sz val="11"/>
        <color theme="1"/>
        <rFont val="Arial"/>
        <family val="2"/>
        <scheme val="minor"/>
      </rPr>
      <t xml:space="preserve">• </t>
    </r>
    <r>
      <rPr>
        <sz val="10"/>
        <color theme="1"/>
        <rFont val="Arial"/>
        <family val="2"/>
        <scheme val="minor"/>
      </rPr>
      <t>Check whether reference group nominations are
  documented.</t>
    </r>
  </si>
  <si>
    <r>
      <rPr>
        <sz val="11"/>
        <color theme="1"/>
        <rFont val="Arial"/>
        <family val="2"/>
        <scheme val="minor"/>
      </rPr>
      <t>•</t>
    </r>
    <r>
      <rPr>
        <sz val="10"/>
        <color theme="1"/>
        <rFont val="Arial"/>
        <family val="2"/>
        <scheme val="minor"/>
      </rPr>
      <t xml:space="preserve"> Check documentation to ensure that HPV has been
  advised for a sample of outsourced arrangements to 
  another mandated health service.</t>
    </r>
  </si>
  <si>
    <r>
      <rPr>
        <sz val="11"/>
        <color theme="1"/>
        <rFont val="Arial"/>
        <family val="2"/>
        <scheme val="minor"/>
      </rPr>
      <t xml:space="preserve">• </t>
    </r>
    <r>
      <rPr>
        <sz val="10"/>
        <color theme="1"/>
        <rFont val="Arial"/>
        <family val="2"/>
        <scheme val="minor"/>
      </rPr>
      <t>Check a sample of outsourced arrangements where a 
  mandated health service provides purchasing, warehouse
  and logistics services for goods or services under a HPV
  collective agreement to a non-mandated or non-health 
  related entity, to see if there is written approval by HPV 
  or a formal Access Deed in place.</t>
    </r>
  </si>
  <si>
    <r>
      <t xml:space="preserve">• </t>
    </r>
    <r>
      <rPr>
        <sz val="10"/>
        <color theme="1"/>
        <rFont val="Arial"/>
        <family val="2"/>
        <scheme val="minor"/>
      </rPr>
      <t xml:space="preserve">Check Governance Framework is in place for the HS.
</t>
    </r>
    <r>
      <rPr>
        <sz val="11"/>
        <color theme="1"/>
        <rFont val="Arial"/>
        <family val="2"/>
        <scheme val="minor"/>
      </rPr>
      <t>•</t>
    </r>
    <r>
      <rPr>
        <sz val="10"/>
        <color theme="1"/>
        <rFont val="Arial"/>
        <family val="2"/>
        <scheme val="minor"/>
      </rPr>
      <t xml:space="preserve"> Note the Board approval date of the Procurement 
  Governance Framework on the document.</t>
    </r>
  </si>
  <si>
    <r>
      <rPr>
        <sz val="11"/>
        <color theme="1"/>
        <rFont val="Arial"/>
        <family val="2"/>
        <scheme val="minor"/>
      </rPr>
      <t>•</t>
    </r>
    <r>
      <rPr>
        <sz val="10"/>
        <color theme="1"/>
        <rFont val="Arial"/>
        <family val="2"/>
        <scheme val="minor"/>
      </rPr>
      <t xml:space="preserve"> Check Governance Framework is in place for the HS. 
</t>
    </r>
    <r>
      <rPr>
        <sz val="11"/>
        <color theme="1"/>
        <rFont val="Arial"/>
        <family val="2"/>
        <scheme val="minor"/>
      </rPr>
      <t>•</t>
    </r>
    <r>
      <rPr>
        <sz val="10"/>
        <color theme="1"/>
        <rFont val="Arial"/>
        <family val="2"/>
        <scheme val="minor"/>
      </rPr>
      <t xml:space="preserve"> Note the Board approval date of the Procurement 
  Governance Framework on the document.</t>
    </r>
  </si>
  <si>
    <r>
      <rPr>
        <sz val="11"/>
        <color theme="1"/>
        <rFont val="Arial"/>
        <family val="2"/>
        <scheme val="minor"/>
      </rPr>
      <t>•</t>
    </r>
    <r>
      <rPr>
        <sz val="10"/>
        <color theme="1"/>
        <rFont val="Arial"/>
        <family val="2"/>
        <scheme val="minor"/>
      </rPr>
      <t xml:space="preserve"> The HS may work together with other health services in
   its region to establish a collective Governance 
   Framework. This must be documented and a verbal
   framework will not suffice.</t>
    </r>
  </si>
  <si>
    <r>
      <rPr>
        <b/>
        <i/>
        <sz val="10"/>
        <color theme="1"/>
        <rFont val="Arial"/>
        <family val="2"/>
        <scheme val="minor"/>
      </rPr>
      <t xml:space="preserve">
2.5.</t>
    </r>
    <r>
      <rPr>
        <i/>
        <sz val="10"/>
        <color theme="1"/>
        <rFont val="Arial"/>
        <family val="2"/>
        <scheme val="minor"/>
      </rPr>
      <t xml:space="preserve"> 
The CPO, or a senior executive assigned to this role, must: 
</t>
    </r>
    <r>
      <rPr>
        <b/>
        <i/>
        <sz val="10"/>
        <color theme="1"/>
        <rFont val="Arial"/>
        <family val="2"/>
        <scheme val="minor"/>
      </rPr>
      <t>a</t>
    </r>
    <r>
      <rPr>
        <i/>
        <sz val="10"/>
        <color theme="1"/>
        <rFont val="Arial"/>
        <family val="2"/>
        <scheme val="minor"/>
      </rPr>
      <t xml:space="preserve">. hold a qualification in procurement or hold qualifications with a 
    definable procurement component; or
</t>
    </r>
    <r>
      <rPr>
        <b/>
        <i/>
        <sz val="10"/>
        <color theme="1"/>
        <rFont val="Arial"/>
        <family val="2"/>
        <scheme val="minor"/>
      </rPr>
      <t>b</t>
    </r>
    <r>
      <rPr>
        <i/>
        <sz val="10"/>
        <color theme="1"/>
        <rFont val="Arial"/>
        <family val="2"/>
        <scheme val="minor"/>
      </rPr>
      <t xml:space="preserve">. have experience and expertise in managing a procurement function
    (or have access to procurement expertise and advice) that matches 
    the health service’s procurement profile 
</t>
    </r>
    <r>
      <rPr>
        <b/>
        <i/>
        <sz val="10"/>
        <color theme="1"/>
        <rFont val="Arial"/>
        <family val="2"/>
        <scheme val="minor"/>
      </rPr>
      <t/>
    </r>
  </si>
  <si>
    <r>
      <rPr>
        <i/>
        <sz val="11"/>
        <color theme="1"/>
        <rFont val="Arial"/>
        <family val="2"/>
        <scheme val="minor"/>
      </rPr>
      <t>•</t>
    </r>
    <r>
      <rPr>
        <sz val="10"/>
        <color theme="1"/>
        <rFont val="Arial"/>
        <family val="2"/>
        <scheme val="minor"/>
      </rPr>
      <t xml:space="preserve">Check that the governing policy documents and
  processes ensure that the CPO:
   - has visibility and oversight of the entire non-salary
     spend profile of the HS
   - oversees the Governance Framework and compliance 
     with the </t>
    </r>
    <r>
      <rPr>
        <i/>
        <sz val="10"/>
        <color theme="1"/>
        <rFont val="Arial"/>
        <family val="2"/>
        <scheme val="minor"/>
      </rPr>
      <t>Health Services Act 1988 (Vic)</t>
    </r>
    <r>
      <rPr>
        <sz val="10"/>
        <color theme="1"/>
        <rFont val="Arial"/>
        <family val="2"/>
        <scheme val="minor"/>
      </rPr>
      <t xml:space="preserve"> and HPV
     policy requirements
   - provides expert advice and guidance on procurement
     governance and strategy to the CEO or Board.
</t>
    </r>
    <r>
      <rPr>
        <sz val="11"/>
        <color theme="1"/>
        <rFont val="Arial"/>
        <family val="2"/>
        <scheme val="minor"/>
      </rPr>
      <t xml:space="preserve">• </t>
    </r>
    <r>
      <rPr>
        <sz val="10"/>
        <color theme="1"/>
        <rFont val="Arial"/>
        <family val="2"/>
        <scheme val="minor"/>
      </rPr>
      <t xml:space="preserve">The CPO as part of the procurement strategy is required
   to have a Category Management Plan in place for 
   contestable spend (spend activities).
</t>
    </r>
    <r>
      <rPr>
        <sz val="11"/>
        <color theme="1"/>
        <rFont val="Arial"/>
        <family val="2"/>
        <scheme val="minor"/>
      </rPr>
      <t/>
    </r>
  </si>
  <si>
    <r>
      <rPr>
        <i/>
        <sz val="11"/>
        <color theme="1"/>
        <rFont val="Arial"/>
        <family val="2"/>
        <scheme val="minor"/>
      </rPr>
      <t>•</t>
    </r>
    <r>
      <rPr>
        <sz val="10"/>
        <color theme="1"/>
        <rFont val="Arial"/>
        <family val="2"/>
        <scheme val="minor"/>
      </rPr>
      <t xml:space="preserve">Check that the governing policy documents and
  processes ensure that the CPO (CEO if also acting 
  as CPO):
   - has visibility and oversight of the entire non-salary   
    spend profile of the HS
   - oversees the Governance Framework and compliance 
     with the </t>
    </r>
    <r>
      <rPr>
        <i/>
        <sz val="10"/>
        <color theme="1"/>
        <rFont val="Arial"/>
        <family val="2"/>
        <scheme val="minor"/>
      </rPr>
      <t>Health Services Act 1988 (Vic)</t>
    </r>
    <r>
      <rPr>
        <sz val="10"/>
        <color theme="1"/>
        <rFont val="Arial"/>
        <family val="2"/>
        <scheme val="minor"/>
      </rPr>
      <t xml:space="preserve"> and HPV
     policy requirements
   - provides expert advice and guidance on procurement
     governance and strategy to the CEO or Board.
</t>
    </r>
    <r>
      <rPr>
        <sz val="11"/>
        <color theme="1"/>
        <rFont val="Arial"/>
        <family val="2"/>
        <scheme val="minor"/>
      </rPr>
      <t xml:space="preserve">• </t>
    </r>
    <r>
      <rPr>
        <sz val="10"/>
        <color theme="1"/>
        <rFont val="Arial"/>
        <family val="2"/>
        <scheme val="minor"/>
      </rPr>
      <t xml:space="preserve">The CPO as part of the procurement strategy is required
   to have a Category Management Plan in place for 
   contestable spend (spend activities).
</t>
    </r>
    <r>
      <rPr>
        <sz val="11"/>
        <color theme="1"/>
        <rFont val="Arial"/>
        <family val="2"/>
        <scheme val="minor"/>
      </rPr>
      <t/>
    </r>
  </si>
  <si>
    <r>
      <rPr>
        <sz val="11"/>
        <color theme="1"/>
        <rFont val="Arial"/>
        <family val="2"/>
        <scheme val="minor"/>
      </rPr>
      <t>•</t>
    </r>
    <r>
      <rPr>
        <sz val="10"/>
        <color theme="1"/>
        <rFont val="Arial"/>
        <family val="2"/>
        <scheme val="minor"/>
      </rPr>
      <t xml:space="preserve"> When and how this advice is provided will depend on the
  level of complexity and risk associated with the related
  matter. It may be sensible to keep record of the advice
  and guidance given to the CEO, to understand when
  certain changes have been made to the procurement
  governance framework.</t>
    </r>
  </si>
  <si>
    <r>
      <rPr>
        <sz val="11"/>
        <color theme="1"/>
        <rFont val="Arial"/>
        <family val="2"/>
        <scheme val="minor"/>
      </rPr>
      <t xml:space="preserve">• </t>
    </r>
    <r>
      <rPr>
        <sz val="10"/>
        <color theme="1"/>
        <rFont val="Arial"/>
        <family val="2"/>
        <scheme val="minor"/>
      </rPr>
      <t xml:space="preserve">When ‘endorsing a major procurement category’, if this
  category already exists the CPO will not need to
  endorse it again, but the HS needs to ensure that this
  has been endorsed in the past. 
  If this involves a new procurement category, then the 
  CPO will need to endorse the new category. 
  Endorsements can take a variety of forms, including 
  implied endorsement.
  </t>
    </r>
  </si>
  <si>
    <r>
      <rPr>
        <sz val="11"/>
        <color theme="1"/>
        <rFont val="Arial"/>
        <family val="2"/>
        <scheme val="minor"/>
      </rPr>
      <t xml:space="preserve">• </t>
    </r>
    <r>
      <rPr>
        <sz val="10"/>
        <color theme="1"/>
        <rFont val="Arial"/>
        <family val="2"/>
        <scheme val="minor"/>
      </rPr>
      <t xml:space="preserve">When ‘endorsing a major procurement category’, if this
  category already exists the CPO will not need to
  endorse it again, but the HS needs to ensure that this
  has been endorsed in the past. 
  If this involves a new procurement category, then the 
  CPO will need to endorse the new category. 
  Endorsements can take a variety of forms, including 
  implied endorsement.
 </t>
    </r>
    <r>
      <rPr>
        <i/>
        <sz val="10"/>
        <color theme="1"/>
        <rFont val="Arial"/>
        <family val="2"/>
        <scheme val="minor"/>
      </rPr>
      <t/>
    </r>
  </si>
  <si>
    <r>
      <rPr>
        <b/>
        <i/>
        <sz val="10"/>
        <color theme="1"/>
        <rFont val="Arial"/>
        <family val="2"/>
        <scheme val="minor"/>
      </rPr>
      <t>d.</t>
    </r>
    <r>
      <rPr>
        <i/>
        <sz val="10"/>
        <color theme="1"/>
        <rFont val="Arial"/>
        <family val="2"/>
        <scheme val="minor"/>
      </rPr>
      <t xml:space="preserve"> ensure that all procurement activity applies strategies, policies, procedures, practices
    and  probity that comply with HPV policies and any other requirements in the Health
    Services Act 1988 (Vic), the statutory or policy requirements of other governing 
    bodies, or imposed by the CEO/Board through an instrument of delegation </t>
    </r>
  </si>
  <si>
    <r>
      <rPr>
        <sz val="11"/>
        <color theme="1"/>
        <rFont val="Arial"/>
        <family val="2"/>
        <scheme val="minor"/>
      </rPr>
      <t>•</t>
    </r>
    <r>
      <rPr>
        <sz val="10"/>
        <color theme="1"/>
        <rFont val="Arial"/>
        <family val="2"/>
        <scheme val="minor"/>
      </rPr>
      <t xml:space="preserve"> The HS should familiarise themselves with HPV's HPPs
  and any other parts of the </t>
    </r>
    <r>
      <rPr>
        <i/>
        <sz val="10"/>
        <color theme="1"/>
        <rFont val="Arial"/>
        <family val="2"/>
        <scheme val="minor"/>
      </rPr>
      <t>Health Services Act 1988 (Vic)</t>
    </r>
    <r>
      <rPr>
        <sz val="10"/>
        <color theme="1"/>
        <rFont val="Arial"/>
        <family val="2"/>
        <scheme val="minor"/>
      </rPr>
      <t xml:space="preserve">
  that would apply to them.</t>
    </r>
  </si>
  <si>
    <r>
      <rPr>
        <sz val="11"/>
        <color theme="1"/>
        <rFont val="Arial"/>
        <family val="2"/>
        <scheme val="minor"/>
      </rPr>
      <t>•</t>
    </r>
    <r>
      <rPr>
        <sz val="10"/>
        <color theme="1"/>
        <rFont val="Arial"/>
        <family val="2"/>
        <scheme val="minor"/>
      </rPr>
      <t xml:space="preserve"> There should be evidence to show that consultations and
  internal approvals have been gained to demonstrate that
  integrity has been maintained. The HS are 
  free to determine the format of the evidence.</t>
    </r>
  </si>
  <si>
    <r>
      <rPr>
        <sz val="11"/>
        <color theme="1"/>
        <rFont val="Arial"/>
        <family val="2"/>
        <scheme val="minor"/>
      </rPr>
      <t>•</t>
    </r>
    <r>
      <rPr>
        <sz val="10"/>
        <color theme="1"/>
        <rFont val="Arial"/>
        <family val="2"/>
        <scheme val="minor"/>
      </rPr>
      <t xml:space="preserve"> There should be evidence to show that consultations and
  internal approvals have been gained to demonstrate that
  integrity has been maintained. The HS are
  free to determine the format of the evidence.</t>
    </r>
  </si>
  <si>
    <r>
      <rPr>
        <sz val="11"/>
        <color theme="1"/>
        <rFont val="Arial"/>
        <family val="2"/>
        <scheme val="minor"/>
      </rPr>
      <t>•</t>
    </r>
    <r>
      <rPr>
        <sz val="10"/>
        <color theme="1"/>
        <rFont val="Arial"/>
        <family val="2"/>
        <scheme val="minor"/>
      </rPr>
      <t xml:space="preserve"> The HS must have a procurement strategy in
  place. The elements that make up the procurement
  strategy are noted in Section 2.8 (below) .</t>
    </r>
  </si>
  <si>
    <r>
      <rPr>
        <b/>
        <sz val="10"/>
        <color theme="1"/>
        <rFont val="Arial"/>
        <family val="2"/>
        <scheme val="minor"/>
      </rPr>
      <t>•</t>
    </r>
    <r>
      <rPr>
        <sz val="10"/>
        <color theme="1"/>
        <rFont val="Arial"/>
        <family val="2"/>
        <scheme val="minor"/>
      </rPr>
      <t xml:space="preserve"> The HS must have a procurement strategy in
  place. The elements that make up the procurement
  strategy are noted in Section 2.8 (below).</t>
    </r>
  </si>
  <si>
    <r>
      <rPr>
        <b/>
        <i/>
        <sz val="10"/>
        <color theme="1"/>
        <rFont val="Arial"/>
        <family val="2"/>
        <scheme val="minor"/>
      </rPr>
      <t>g</t>
    </r>
    <r>
      <rPr>
        <i/>
        <sz val="10"/>
        <color theme="1"/>
        <rFont val="Arial"/>
        <family val="2"/>
        <scheme val="minor"/>
      </rPr>
      <t xml:space="preserve">. ensure that probity is maintained in all purchasing, tendering and contracting 
    activities of the health service through the implementation of a probity assurance
    framework 
</t>
    </r>
  </si>
  <si>
    <t>h. Does the CPO ensure that there are processes in place
    to maintain the security of confidential and 
    commercially sensitive information to which the HS 
    has access further to their tendering, purchasing and
    contracting activities?</t>
  </si>
  <si>
    <r>
      <rPr>
        <b/>
        <i/>
        <sz val="10"/>
        <color theme="1"/>
        <rFont val="Arial"/>
        <family val="2"/>
        <scheme val="minor"/>
      </rPr>
      <t>f.</t>
    </r>
    <r>
      <rPr>
        <i/>
        <sz val="10"/>
        <color theme="1"/>
        <rFont val="Arial"/>
        <family val="2"/>
        <scheme val="minor"/>
      </rPr>
      <t xml:space="preserve">  an annual submission of health service activity report detailing all procurement 
    activity</t>
    </r>
  </si>
  <si>
    <r>
      <rPr>
        <i/>
        <sz val="11"/>
        <color theme="1"/>
        <rFont val="Arial"/>
        <family val="2"/>
        <scheme val="minor"/>
      </rPr>
      <t>•</t>
    </r>
    <r>
      <rPr>
        <i/>
        <sz val="10"/>
        <color theme="1"/>
        <rFont val="Arial"/>
        <family val="2"/>
        <scheme val="minor"/>
      </rPr>
      <t xml:space="preserve"> </t>
    </r>
    <r>
      <rPr>
        <sz val="10"/>
        <color theme="1"/>
        <rFont val="Arial"/>
        <family val="2"/>
        <scheme val="minor"/>
      </rPr>
      <t>Check that the HS have met HPV reporting requirements
    within the timeframes communicated by HPV:
   - annual submission of compliance self-assessment
   - annual submission of summary procurement activity
     plan
   - annual submission of contracts register with details of            
     total value and contracted suppliers
   - submission of audit report to HPV and written
     statement from the HS CEO in accordance with
     HPV schedule.</t>
    </r>
  </si>
  <si>
    <r>
      <rPr>
        <sz val="11"/>
        <color theme="1"/>
        <rFont val="Arial"/>
        <family val="2"/>
        <scheme val="minor"/>
      </rPr>
      <t>•</t>
    </r>
    <r>
      <rPr>
        <sz val="10"/>
        <color theme="1"/>
        <rFont val="Arial"/>
        <family val="2"/>
        <scheme val="minor"/>
      </rPr>
      <t xml:space="preserve"> The HS's audit reports and annual attestations of 
  compliance with the HPV Health Purchasing Policies
  must be verified by the HS Board.</t>
    </r>
  </si>
  <si>
    <r>
      <rPr>
        <sz val="11"/>
        <color theme="1"/>
        <rFont val="Arial"/>
        <family val="2"/>
        <scheme val="minor"/>
      </rPr>
      <t xml:space="preserve">• </t>
    </r>
    <r>
      <rPr>
        <sz val="10"/>
        <color theme="1"/>
        <rFont val="Arial"/>
        <family val="2"/>
        <scheme val="minor"/>
      </rPr>
      <t>The HS must ensure that the complaint is handled by
  someone who has had no knowledge or involvement in 
  the process that has led to the complaint.</t>
    </r>
  </si>
  <si>
    <r>
      <t xml:space="preserve">
</t>
    </r>
    <r>
      <rPr>
        <sz val="11"/>
        <color theme="1"/>
        <rFont val="Arial"/>
        <family val="2"/>
        <scheme val="minor"/>
      </rPr>
      <t>•</t>
    </r>
    <r>
      <rPr>
        <sz val="10"/>
        <color theme="1"/>
        <rFont val="Arial"/>
        <family val="2"/>
        <scheme val="minor"/>
      </rPr>
      <t xml:space="preserve"> The HS must ensure that the complaint is
  handled by someone who has had no knowledge or 
  involvement in the process that has led to the complaint.</t>
    </r>
  </si>
  <si>
    <r>
      <rPr>
        <sz val="11"/>
        <color theme="1"/>
        <rFont val="Arial"/>
        <family val="2"/>
        <scheme val="minor"/>
      </rPr>
      <t>•</t>
    </r>
    <r>
      <rPr>
        <sz val="10"/>
        <color theme="1"/>
        <rFont val="Arial"/>
        <family val="2"/>
        <scheme val="minor"/>
      </rPr>
      <t xml:space="preserve"> Check that the complaints management policy in place 
  is publicly available, e.g. on HS's website.</t>
    </r>
  </si>
  <si>
    <r>
      <rPr>
        <i/>
        <sz val="11"/>
        <color theme="1"/>
        <rFont val="Arial"/>
        <family val="2"/>
        <scheme val="minor"/>
      </rPr>
      <t>•</t>
    </r>
    <r>
      <rPr>
        <i/>
        <sz val="10"/>
        <color theme="1"/>
        <rFont val="Arial"/>
        <family val="2"/>
        <scheme val="minor"/>
      </rPr>
      <t xml:space="preserve"> </t>
    </r>
    <r>
      <rPr>
        <sz val="10"/>
        <color theme="1"/>
        <rFont val="Arial"/>
        <family val="2"/>
        <scheme val="minor"/>
      </rPr>
      <t xml:space="preserve">Check that the HS complaints policy makes clear that
   complaints that have been unresolved can be referred
   to HPV within five days.
</t>
    </r>
    <r>
      <rPr>
        <i/>
        <sz val="10"/>
        <color theme="1"/>
        <rFont val="Arial"/>
        <family val="2"/>
        <scheme val="minor"/>
      </rPr>
      <t xml:space="preserve">
</t>
    </r>
    <r>
      <rPr>
        <i/>
        <sz val="11"/>
        <color theme="1"/>
        <rFont val="Arial"/>
        <family val="2"/>
        <scheme val="minor"/>
      </rPr>
      <t>•</t>
    </r>
    <r>
      <rPr>
        <i/>
        <sz val="10"/>
        <color theme="1"/>
        <rFont val="Arial"/>
        <family val="2"/>
        <scheme val="minor"/>
      </rPr>
      <t xml:space="preserve"> </t>
    </r>
    <r>
      <rPr>
        <sz val="10"/>
        <color theme="1"/>
        <rFont val="Arial"/>
        <family val="2"/>
        <scheme val="minor"/>
      </rPr>
      <t>A sample test of complaints that could not be resolved
   to the satisfaction of both parties should be checked to
   determine whether the HS informed HPV of the 
   complaint within five working days.</t>
    </r>
  </si>
  <si>
    <r>
      <rPr>
        <i/>
        <sz val="11"/>
        <color theme="1"/>
        <rFont val="Arial"/>
        <family val="2"/>
        <scheme val="minor"/>
      </rPr>
      <t>•</t>
    </r>
    <r>
      <rPr>
        <i/>
        <sz val="10"/>
        <color theme="1"/>
        <rFont val="Arial"/>
        <family val="2"/>
        <scheme val="minor"/>
      </rPr>
      <t xml:space="preserve"> </t>
    </r>
    <r>
      <rPr>
        <sz val="10"/>
        <color theme="1"/>
        <rFont val="Arial"/>
        <family val="2"/>
        <scheme val="minor"/>
      </rPr>
      <t xml:space="preserve">Check that the HS complaints policy makes clear that
   complaints that have been unresolved can be referred
   to HPV within five days.
</t>
    </r>
    <r>
      <rPr>
        <i/>
        <sz val="10"/>
        <color theme="1"/>
        <rFont val="Arial"/>
        <family val="2"/>
        <scheme val="minor"/>
      </rPr>
      <t xml:space="preserve">
</t>
    </r>
    <r>
      <rPr>
        <i/>
        <sz val="11"/>
        <color theme="1"/>
        <rFont val="Arial"/>
        <family val="2"/>
        <scheme val="minor"/>
      </rPr>
      <t>•</t>
    </r>
    <r>
      <rPr>
        <i/>
        <sz val="10"/>
        <color theme="1"/>
        <rFont val="Arial"/>
        <family val="2"/>
        <scheme val="minor"/>
      </rPr>
      <t xml:space="preserve"> </t>
    </r>
    <r>
      <rPr>
        <sz val="10"/>
        <color theme="1"/>
        <rFont val="Arial"/>
        <family val="2"/>
        <scheme val="minor"/>
      </rPr>
      <t>A sample test of complaints that could not be resolved
   to the satisfaction of both parties should be checked to
   determine whether the HS informed HPV of the 
   compliant within five working days.</t>
    </r>
  </si>
  <si>
    <t>c. Does the CPO oversee the development, application and 
   on-going assessment of the governance framework for
   approval by the CEO of the health service's Board, where
   the CEO in a smaller health service take on the role of
   CPO do they take on the responsibilities noted under 
   Section 2.6.c.i-iii?</t>
  </si>
  <si>
    <r>
      <rPr>
        <sz val="11"/>
        <color theme="1"/>
        <rFont val="Arial"/>
        <family val="2"/>
        <scheme val="minor"/>
      </rPr>
      <t>•</t>
    </r>
    <r>
      <rPr>
        <sz val="10"/>
        <color theme="1"/>
        <rFont val="Arial"/>
        <family val="2"/>
        <scheme val="minor"/>
      </rPr>
      <t xml:space="preserve"> The HS should provide a clear description of the
   requirements from the goods or services being
   purchased. A statement discussing why the goods or
   services are required and the associated risks to the
   HS should also be included.</t>
    </r>
  </si>
  <si>
    <r>
      <rPr>
        <i/>
        <sz val="11"/>
        <color theme="1"/>
        <rFont val="Arial"/>
        <family val="2"/>
        <scheme val="minor"/>
      </rPr>
      <t>•</t>
    </r>
    <r>
      <rPr>
        <i/>
        <sz val="10"/>
        <color theme="1"/>
        <rFont val="Arial"/>
        <family val="2"/>
        <scheme val="minor"/>
      </rPr>
      <t xml:space="preserve"> </t>
    </r>
    <r>
      <rPr>
        <sz val="10"/>
        <color theme="1"/>
        <rFont val="Arial"/>
        <family val="2"/>
        <scheme val="minor"/>
      </rPr>
      <t>The HS should provide a clear description of the
   requirements needed from the goods or services being
   purchased. A statement discussing why the goods or
   services are required and the associated risks to the HS
   should also be included.</t>
    </r>
  </si>
  <si>
    <r>
      <rPr>
        <i/>
        <sz val="11"/>
        <color theme="1"/>
        <rFont val="Arial"/>
        <family val="2"/>
        <scheme val="minor"/>
      </rPr>
      <t>•</t>
    </r>
    <r>
      <rPr>
        <i/>
        <sz val="10"/>
        <color theme="1"/>
        <rFont val="Arial"/>
        <family val="2"/>
        <scheme val="minor"/>
      </rPr>
      <t xml:space="preserve"> </t>
    </r>
    <r>
      <rPr>
        <sz val="10"/>
        <color theme="1"/>
        <rFont val="Arial"/>
        <family val="2"/>
        <scheme val="minor"/>
      </rPr>
      <t>The HS should review the markets ability to supply the
    goods or service being sought. The HS's review should
    run in conjunction with HPVs HPP 3 - Market analysis.</t>
    </r>
  </si>
  <si>
    <r>
      <rPr>
        <i/>
        <sz val="11"/>
        <color theme="1"/>
        <rFont val="Arial"/>
        <family val="2"/>
        <scheme val="minor"/>
      </rPr>
      <t xml:space="preserve">• </t>
    </r>
    <r>
      <rPr>
        <sz val="10"/>
        <color theme="1"/>
        <rFont val="Arial"/>
        <family val="2"/>
        <scheme val="minor"/>
      </rPr>
      <t>The HS should review the markets ability to supply the
   goods or service being sought. The HS's review should
   run in conjunction with HPVs HPP 3 - Market analysis.</t>
    </r>
  </si>
  <si>
    <r>
      <rPr>
        <i/>
        <sz val="11"/>
        <color theme="1"/>
        <rFont val="Arial"/>
        <family val="2"/>
        <scheme val="minor"/>
      </rPr>
      <t xml:space="preserve">• </t>
    </r>
    <r>
      <rPr>
        <sz val="10"/>
        <color theme="1"/>
        <rFont val="Arial"/>
        <family val="2"/>
        <scheme val="minor"/>
      </rPr>
      <t>The HS may choose to discuss this idea within its own
   HS or alternatively with other HSs in its area. 
   This could also involve conducting an individual analysis.</t>
    </r>
  </si>
  <si>
    <r>
      <rPr>
        <sz val="11"/>
        <color theme="1"/>
        <rFont val="Arial"/>
        <family val="2"/>
        <scheme val="minor"/>
      </rPr>
      <t>•</t>
    </r>
    <r>
      <rPr>
        <sz val="10"/>
        <color theme="1"/>
        <rFont val="Arial"/>
        <family val="2"/>
        <scheme val="minor"/>
      </rPr>
      <t xml:space="preserve">  The HS may choose to discuss this idea within its own
   HS or alternatively with other HSs in its area. 
   This could also involve conducting an individual analysis.</t>
    </r>
  </si>
  <si>
    <r>
      <rPr>
        <i/>
        <sz val="11"/>
        <color theme="1"/>
        <rFont val="Arial"/>
        <family val="2"/>
        <scheme val="minor"/>
      </rPr>
      <t xml:space="preserve">• </t>
    </r>
    <r>
      <rPr>
        <sz val="10"/>
        <color theme="1"/>
        <rFont val="Arial"/>
        <family val="2"/>
        <scheme val="minor"/>
      </rPr>
      <t>The HS may know of local businesses that can supply
   the goods/service being sought. They may encourage
   these local businesses to participate in government
   procurement. This engagement can be in any form.</t>
    </r>
  </si>
  <si>
    <r>
      <rPr>
        <sz val="11"/>
        <color theme="1"/>
        <rFont val="Arial"/>
        <family val="2"/>
        <scheme val="minor"/>
      </rPr>
      <t>•</t>
    </r>
    <r>
      <rPr>
        <sz val="10"/>
        <color theme="1"/>
        <rFont val="Arial"/>
        <family val="2"/>
        <scheme val="minor"/>
      </rPr>
      <t xml:space="preserve">  The HS may know of local businesses that can supply
    the goods/service being sought. They may encourage
    these local businesses to participate in government
    procurement. This engagement can be in any form.</t>
    </r>
  </si>
  <si>
    <r>
      <rPr>
        <sz val="11"/>
        <color theme="1"/>
        <rFont val="Arial"/>
        <family val="2"/>
        <scheme val="minor"/>
      </rPr>
      <t>•</t>
    </r>
    <r>
      <rPr>
        <sz val="10"/>
        <color theme="1"/>
        <rFont val="Arial"/>
        <family val="2"/>
        <scheme val="minor"/>
      </rPr>
      <t xml:space="preserve"> This is an audit that will be conducted by an external
  party. The HS is free to select the external auditor. The
  HS is free to select the external auditor to complete their
  annual audit.</t>
    </r>
  </si>
  <si>
    <r>
      <t xml:space="preserve">
</t>
    </r>
    <r>
      <rPr>
        <sz val="11"/>
        <color theme="1"/>
        <rFont val="Arial"/>
        <family val="2"/>
        <scheme val="minor"/>
      </rPr>
      <t>•</t>
    </r>
    <r>
      <rPr>
        <sz val="10"/>
        <color theme="1"/>
        <rFont val="Arial"/>
        <family val="2"/>
        <scheme val="minor"/>
      </rPr>
      <t xml:space="preserve"> Check a sample of procurement categories and
   activities to ensure that, where required, the 
   procurement spend profile has been identified prior to
   the complexity assessment being undertaken.</t>
    </r>
  </si>
  <si>
    <r>
      <t xml:space="preserve">
</t>
    </r>
    <r>
      <rPr>
        <sz val="11"/>
        <color theme="1"/>
        <rFont val="Arial"/>
        <family val="2"/>
        <scheme val="minor"/>
      </rPr>
      <t>•</t>
    </r>
    <r>
      <rPr>
        <sz val="10"/>
        <color theme="1"/>
        <rFont val="Arial"/>
        <family val="2"/>
        <scheme val="minor"/>
      </rPr>
      <t xml:space="preserve">  Check a sample of procurement categories and
   activities to ensure that, where required, the 
   procurement spend profile has been identified prior to
   the complexity assessment being undertaken.</t>
    </r>
  </si>
  <si>
    <r>
      <rPr>
        <sz val="11"/>
        <color theme="1"/>
        <rFont val="Arial"/>
        <family val="2"/>
        <scheme val="minor"/>
      </rPr>
      <t>•</t>
    </r>
    <r>
      <rPr>
        <sz val="10"/>
        <color theme="1"/>
        <rFont val="Arial"/>
        <family val="2"/>
        <scheme val="minor"/>
      </rPr>
      <t xml:space="preserve"> The HS should review any relevant existing HPV
   collective agreements for the identified category, in 
   order to understand the collective agreement terms and
   familiarise themselves with the agreement. </t>
    </r>
  </si>
  <si>
    <r>
      <rPr>
        <i/>
        <sz val="11"/>
        <color theme="1"/>
        <rFont val="Arial"/>
        <family val="2"/>
        <scheme val="minor"/>
      </rPr>
      <t xml:space="preserve">• </t>
    </r>
    <r>
      <rPr>
        <sz val="10"/>
        <color theme="1"/>
        <rFont val="Arial"/>
        <family val="2"/>
        <scheme val="minor"/>
      </rPr>
      <t xml:space="preserve">The HS should review any relevant existing HPV
   collective agreements for the identified category, in 
   order to understand the collective agreement terms and
   familiarise themselves with the agreement. </t>
    </r>
  </si>
  <si>
    <r>
      <rPr>
        <sz val="11"/>
        <color theme="1"/>
        <rFont val="Arial"/>
        <family val="2"/>
        <scheme val="minor"/>
      </rPr>
      <t>•</t>
    </r>
    <r>
      <rPr>
        <sz val="10"/>
        <color theme="1"/>
        <rFont val="Arial"/>
        <family val="2"/>
        <scheme val="minor"/>
      </rPr>
      <t xml:space="preserve"> Check a sample of procurement categories and individual
   procurement activities that fall outside of a category or 
   are strategic or of high risk to the HS to 
   ensure that market analysis is in accordance with the 
   mandatory policy requirements.</t>
    </r>
  </si>
  <si>
    <r>
      <rPr>
        <sz val="11"/>
        <color theme="1"/>
        <rFont val="Arial"/>
        <family val="2"/>
        <scheme val="minor"/>
      </rPr>
      <t>•</t>
    </r>
    <r>
      <rPr>
        <sz val="10"/>
        <color theme="1"/>
        <rFont val="Arial"/>
        <family val="2"/>
        <scheme val="minor"/>
      </rPr>
      <t xml:space="preserve"> Check a sample of procurement categories and individual
   procurement activities that fall outside of a category or
   are strategic or of high risk to the HS to 
   ensure that market analysis is in accordance with the
   mandatory policy requirements.</t>
    </r>
  </si>
  <si>
    <r>
      <rPr>
        <sz val="11"/>
        <color theme="1"/>
        <rFont val="Arial"/>
        <family val="2"/>
        <scheme val="minor"/>
      </rPr>
      <t>•</t>
    </r>
    <r>
      <rPr>
        <sz val="10"/>
        <color theme="1"/>
        <rFont val="Arial"/>
        <family val="2"/>
        <scheme val="minor"/>
      </rPr>
      <t xml:space="preserve"> The HS needs to understand the complexity of the
   procurement activity and determine what complexity
   category it falls into, before going to market.</t>
    </r>
  </si>
  <si>
    <r>
      <rPr>
        <sz val="11"/>
        <color theme="1"/>
        <rFont val="Arial"/>
        <family val="2"/>
        <scheme val="minor"/>
      </rPr>
      <t>•</t>
    </r>
    <r>
      <rPr>
        <sz val="10"/>
        <color theme="1"/>
        <rFont val="Arial"/>
        <family val="2"/>
        <scheme val="minor"/>
      </rPr>
      <t xml:space="preserve"> The HS needs to understand following the market   
  analysis whether the market can supply the goods or
  services that the HS seeks. Alternatively this could also
  mean that the market could approach the HS directly 
  as well.</t>
    </r>
  </si>
  <si>
    <t>• The HS needs to understand following the market   
  analysis whether the market can supply the goods or
  services that the HS seeks. Alternatively this could also
  mean that the market could approach the HS directly 
  as well.</t>
  </si>
  <si>
    <r>
      <rPr>
        <sz val="11"/>
        <color theme="1"/>
        <rFont val="Arial"/>
        <family val="2"/>
        <scheme val="minor"/>
      </rPr>
      <t>•</t>
    </r>
    <r>
      <rPr>
        <sz val="10"/>
        <color theme="1"/>
        <rFont val="Arial"/>
        <family val="2"/>
        <scheme val="minor"/>
      </rPr>
      <t xml:space="preserve"> The HS will need to prepare a written statement, either
   in the format of a business case or a statement of 
   grounds. The chosen format will be one that fits within
   the HS's governance procedure. This statement will 
   state the decision to proceed with the procurement
   activity and identifies the best market engagement
   strategy.</t>
    </r>
  </si>
  <si>
    <r>
      <rPr>
        <sz val="11"/>
        <color theme="1"/>
        <rFont val="Arial"/>
        <family val="2"/>
        <scheme val="minor"/>
      </rPr>
      <t>•</t>
    </r>
    <r>
      <rPr>
        <sz val="10"/>
        <color theme="1"/>
        <rFont val="Arial"/>
        <family val="2"/>
        <scheme val="minor"/>
      </rPr>
      <t xml:space="preserve"> There is no specified format for how the CPO
   consultation is to be conducted, but it would be
   reasonable to expect that the selected market approach
   would be confirmed in writing. </t>
    </r>
  </si>
  <si>
    <r>
      <rPr>
        <sz val="11"/>
        <color theme="1"/>
        <rFont val="Arial"/>
        <family val="2"/>
        <scheme val="minor"/>
      </rPr>
      <t>•</t>
    </r>
    <r>
      <rPr>
        <sz val="10"/>
        <color theme="1"/>
        <rFont val="Arial"/>
        <family val="2"/>
        <scheme val="minor"/>
      </rPr>
      <t xml:space="preserve"> There is no specified format for how the CPO
   consultation is to be conducted, but it would be
   reasonable to expect that the selected market approach
   would be confirmed in writing.  </t>
    </r>
  </si>
  <si>
    <r>
      <rPr>
        <sz val="11"/>
        <color theme="1"/>
        <rFont val="Arial"/>
        <family val="2"/>
        <scheme val="minor"/>
      </rPr>
      <t>•</t>
    </r>
    <r>
      <rPr>
        <sz val="10"/>
        <color theme="1"/>
        <rFont val="Arial"/>
        <family val="2"/>
        <scheme val="minor"/>
      </rPr>
      <t xml:space="preserve"> The HS must ensure that the selected market approach
   is approved in accordance with the HS's procurement
   governance framework.
</t>
    </r>
    <r>
      <rPr>
        <sz val="11"/>
        <color theme="1"/>
        <rFont val="Arial"/>
        <family val="2"/>
        <scheme val="minor"/>
      </rPr>
      <t>•</t>
    </r>
    <r>
      <rPr>
        <sz val="10"/>
        <color theme="1"/>
        <rFont val="Arial"/>
        <family val="2"/>
        <scheme val="minor"/>
      </rPr>
      <t xml:space="preserve">  Check that processes and controls are in place to 
   ensure that the CPO is consulted for procurement
   activities that are identified as high risk or strategic in 
   undertaking a complexity assessment or market
   analysis.</t>
    </r>
  </si>
  <si>
    <r>
      <rPr>
        <sz val="11"/>
        <color theme="1"/>
        <rFont val="Arial"/>
        <family val="2"/>
        <scheme val="minor"/>
      </rPr>
      <t>•</t>
    </r>
    <r>
      <rPr>
        <sz val="10"/>
        <color theme="1"/>
        <rFont val="Arial"/>
        <family val="2"/>
        <scheme val="minor"/>
      </rPr>
      <t xml:space="preserve"> Check whether a procurement capability assessment
   has been conducted (for the HS or individual 
   business units) and a capability plan is in place which is
   subject to regular reviews and annual reporting to the
   CEO or Board.
</t>
    </r>
    <r>
      <rPr>
        <sz val="11"/>
        <color theme="1"/>
        <rFont val="Arial"/>
        <family val="2"/>
        <scheme val="minor"/>
      </rPr>
      <t>•</t>
    </r>
    <r>
      <rPr>
        <sz val="10"/>
        <color theme="1"/>
        <rFont val="Arial"/>
        <family val="2"/>
        <scheme val="minor"/>
      </rPr>
      <t xml:space="preserve"> The HS's governance framework should make the roles
   and responsibilities clear, this could include individuals
   ability to conduct capability assessments.
♦ The HS may have an organisational chart in place which
   shows what individual sits in what procurement role</t>
    </r>
  </si>
  <si>
    <r>
      <rPr>
        <sz val="11"/>
        <color theme="1"/>
        <rFont val="Arial"/>
        <family val="2"/>
        <scheme val="minor"/>
      </rPr>
      <t>•</t>
    </r>
    <r>
      <rPr>
        <sz val="10"/>
        <color theme="1"/>
        <rFont val="Arial"/>
        <family val="2"/>
        <scheme val="minor"/>
      </rPr>
      <t xml:space="preserve"> Check whether a procurement capability assessment
   has been conducted (for the HS or individual 
   business units) and a capability plan is in place which is
   subject to regular reviews and annual reporting to the
   CEO or Board.
</t>
    </r>
    <r>
      <rPr>
        <sz val="11"/>
        <color theme="1"/>
        <rFont val="Arial"/>
        <family val="2"/>
        <scheme val="minor"/>
      </rPr>
      <t>•</t>
    </r>
    <r>
      <rPr>
        <sz val="10"/>
        <color theme="1"/>
        <rFont val="Arial"/>
        <family val="2"/>
        <scheme val="minor"/>
      </rPr>
      <t xml:space="preserve"> The HS's governance framework should make the roles
   and responsibilities clear, this could include individuals
   ability to conduct capability assessments.
</t>
    </r>
  </si>
  <si>
    <r>
      <rPr>
        <sz val="11"/>
        <color theme="1"/>
        <rFont val="Arial"/>
        <family val="2"/>
        <scheme val="minor"/>
      </rPr>
      <t>•</t>
    </r>
    <r>
      <rPr>
        <sz val="10"/>
        <color theme="1"/>
        <rFont val="Arial"/>
        <family val="2"/>
        <scheme val="minor"/>
      </rPr>
      <t xml:space="preserve"> Check that the capability assessment(s) are conducted
  by CPO or other staff with appropriate knowledge and
  expertise.</t>
    </r>
  </si>
  <si>
    <r>
      <rPr>
        <sz val="11"/>
        <color theme="1"/>
        <rFont val="Arial"/>
        <family val="2"/>
        <scheme val="minor"/>
      </rPr>
      <t>•</t>
    </r>
    <r>
      <rPr>
        <sz val="10"/>
        <color theme="1"/>
        <rFont val="Arial"/>
        <family val="2"/>
        <scheme val="minor"/>
      </rPr>
      <t xml:space="preserve"> The HS must develop a market approach that meets the
   mandatory policy requirements set out under Section 2.3
   and 2.4.</t>
    </r>
  </si>
  <si>
    <r>
      <rPr>
        <sz val="11"/>
        <color theme="1"/>
        <rFont val="Arial"/>
        <family val="2"/>
        <scheme val="minor"/>
      </rPr>
      <t>•</t>
    </r>
    <r>
      <rPr>
        <sz val="10"/>
        <color theme="1"/>
        <rFont val="Arial"/>
        <family val="2"/>
        <scheme val="minor"/>
      </rPr>
      <t xml:space="preserve"> The HS must develop a market approach that meets the
   mandatory policy requirements set out under Section 2.3
   and 2.4. </t>
    </r>
  </si>
  <si>
    <r>
      <rPr>
        <sz val="11"/>
        <color theme="1"/>
        <rFont val="Arial"/>
        <family val="2"/>
        <scheme val="minor"/>
      </rPr>
      <t>•</t>
    </r>
    <r>
      <rPr>
        <sz val="10"/>
        <color theme="1"/>
        <rFont val="Arial"/>
        <family val="2"/>
        <scheme val="minor"/>
      </rPr>
      <t xml:space="preserve"> Participation from the market can involve the HS going 
  directly to market or alternatively the market coming to
  the HS. </t>
    </r>
  </si>
  <si>
    <r>
      <rPr>
        <sz val="11"/>
        <color theme="1"/>
        <rFont val="Arial"/>
        <family val="2"/>
        <scheme val="minor"/>
      </rPr>
      <t xml:space="preserve">• </t>
    </r>
    <r>
      <rPr>
        <sz val="10"/>
        <color theme="1"/>
        <rFont val="Arial"/>
        <family val="2"/>
        <scheme val="minor"/>
      </rPr>
      <t>The HS should consult with its CPO to ensure
   that the market engagement strategy is cost effective to
   both the buyer and supplier, as the CPO should have
   oversight over the HS's entire non-salary spend profile.</t>
    </r>
  </si>
  <si>
    <r>
      <rPr>
        <sz val="11"/>
        <color theme="1"/>
        <rFont val="Arial"/>
        <family val="2"/>
        <scheme val="minor"/>
      </rPr>
      <t>•</t>
    </r>
    <r>
      <rPr>
        <sz val="10"/>
        <color theme="1"/>
        <rFont val="Arial"/>
        <family val="2"/>
        <scheme val="minor"/>
      </rPr>
      <t xml:space="preserve"> The HS should consult with its CPO to ensure
   that the market engagement strategy is cost effective to
   both the buyer and supplier, as the CPO should have
   oversight over the HS's entire non-salary spend profile.</t>
    </r>
  </si>
  <si>
    <r>
      <rPr>
        <b/>
        <i/>
        <sz val="10"/>
        <color theme="1"/>
        <rFont val="Arial"/>
        <family val="2"/>
        <scheme val="minor"/>
      </rPr>
      <t xml:space="preserve">
d.</t>
    </r>
    <r>
      <rPr>
        <i/>
        <sz val="10"/>
        <color theme="1"/>
        <rFont val="Arial"/>
        <family val="2"/>
        <scheme val="minor"/>
      </rPr>
      <t xml:space="preserve"> specify applicable broader government policy and Australian standards and/or 
    regulations, where relevant, including any supplier charters or codes of conduct  </t>
    </r>
  </si>
  <si>
    <r>
      <rPr>
        <sz val="11"/>
        <color theme="1"/>
        <rFont val="Arial"/>
        <family val="2"/>
        <scheme val="minor"/>
      </rPr>
      <t>•</t>
    </r>
    <r>
      <rPr>
        <sz val="10"/>
        <color theme="1"/>
        <rFont val="Arial"/>
        <family val="2"/>
        <scheme val="minor"/>
      </rPr>
      <t xml:space="preserve"> This will vary and be dependent on the HS. However the
   HS should keep abreast of broader government policy
   and Australian standards/codes of conduct that are
   applicable to them.</t>
    </r>
  </si>
  <si>
    <r>
      <rPr>
        <sz val="11"/>
        <color theme="1"/>
        <rFont val="Arial"/>
        <family val="2"/>
        <scheme val="minor"/>
      </rPr>
      <t>•</t>
    </r>
    <r>
      <rPr>
        <sz val="10"/>
        <color theme="1"/>
        <rFont val="Arial"/>
        <family val="2"/>
        <scheme val="minor"/>
      </rPr>
      <t xml:space="preserve"> This will vary and be dependent on the HS. However the
   HS should keep abreast of broader government policy
   and Australian standards/codes of conduct that are
   applicable to them.
</t>
    </r>
    <r>
      <rPr>
        <sz val="11"/>
        <color theme="1"/>
        <rFont val="Arial"/>
        <family val="2"/>
        <scheme val="minor"/>
      </rPr>
      <t>•</t>
    </r>
    <r>
      <rPr>
        <sz val="10"/>
        <color theme="1"/>
        <rFont val="Arial"/>
        <family val="2"/>
        <scheme val="minor"/>
      </rPr>
      <t xml:space="preserve"> The HS may consider consulting with other HSs in its
   area on this topic.</t>
    </r>
  </si>
  <si>
    <t xml:space="preserve">
c. Does the HS apply procedures in relation to late
    submissions that cover the protocols listed under 
    Section 2.6.c.i-iii?</t>
  </si>
  <si>
    <r>
      <rPr>
        <sz val="11"/>
        <color theme="1"/>
        <rFont val="Arial"/>
        <family val="2"/>
        <scheme val="minor"/>
      </rPr>
      <t>•</t>
    </r>
    <r>
      <rPr>
        <sz val="10"/>
        <color theme="1"/>
        <rFont val="Arial"/>
        <family val="2"/>
        <scheme val="minor"/>
      </rPr>
      <t xml:space="preserve"> Suggested controls are the same as that for Section 3.3.</t>
    </r>
  </si>
  <si>
    <r>
      <rPr>
        <i/>
        <sz val="11"/>
        <color theme="1"/>
        <rFont val="Arial"/>
        <family val="2"/>
        <scheme val="minor"/>
      </rPr>
      <t>•</t>
    </r>
    <r>
      <rPr>
        <i/>
        <sz val="10"/>
        <color theme="1"/>
        <rFont val="Arial"/>
        <family val="2"/>
        <scheme val="minor"/>
      </rPr>
      <t xml:space="preserve"> </t>
    </r>
    <r>
      <rPr>
        <sz val="10"/>
        <color theme="1"/>
        <rFont val="Arial"/>
        <family val="2"/>
        <scheme val="minor"/>
      </rPr>
      <t>Suggested control are the same as that for Section 3.3.</t>
    </r>
  </si>
  <si>
    <r>
      <rPr>
        <sz val="11"/>
        <color theme="1"/>
        <rFont val="Arial"/>
        <family val="2"/>
        <scheme val="minor"/>
      </rPr>
      <t xml:space="preserve">• </t>
    </r>
    <r>
      <rPr>
        <sz val="10"/>
        <color theme="1"/>
        <rFont val="Arial"/>
        <family val="2"/>
        <scheme val="minor"/>
      </rPr>
      <t>The manner in which the HS reports this is at its
  discretion. For example this could involve being a
  standing agenda item within the evaluation meeting.</t>
    </r>
  </si>
  <si>
    <r>
      <rPr>
        <sz val="11"/>
        <color theme="1"/>
        <rFont val="Arial"/>
        <family val="2"/>
        <scheme val="minor"/>
      </rPr>
      <t>•</t>
    </r>
    <r>
      <rPr>
        <sz val="10"/>
        <color theme="1"/>
        <rFont val="Arial"/>
        <family val="2"/>
        <scheme val="minor"/>
      </rPr>
      <t xml:space="preserve"> The manner in which the HS reports this is at its
  discretion. For example this could involve being a
  standing agenda item within the evaluation meeting.</t>
    </r>
  </si>
  <si>
    <r>
      <t xml:space="preserve">
</t>
    </r>
    <r>
      <rPr>
        <sz val="11"/>
        <color theme="1"/>
        <rFont val="Arial"/>
        <family val="2"/>
        <scheme val="minor"/>
      </rPr>
      <t>•</t>
    </r>
    <r>
      <rPr>
        <sz val="10"/>
        <color theme="1"/>
        <rFont val="Arial"/>
        <family val="2"/>
        <scheme val="minor"/>
      </rPr>
      <t xml:space="preserve"> For a sample of procurements, check that mandatory
  policy requirements have been followed which would
  include all suppliers being informed (both successful and
  unsuccessful) supplier debriefs offered, and formal
  documentation is in place.
</t>
    </r>
    <r>
      <rPr>
        <sz val="11"/>
        <color theme="1"/>
        <rFont val="Arial"/>
        <family val="2"/>
        <scheme val="minor"/>
      </rPr>
      <t>•</t>
    </r>
    <r>
      <rPr>
        <sz val="10"/>
        <color theme="1"/>
        <rFont val="Arial"/>
        <family val="2"/>
        <scheme val="minor"/>
      </rPr>
      <t xml:space="preserve"> The HS needs to ensure that there is a formal agreement
  in place with all selected supplier(s). This agreement 
  needs to be in writing, verbal agreements will not suffice.</t>
    </r>
  </si>
  <si>
    <r>
      <rPr>
        <sz val="11"/>
        <color theme="1"/>
        <rFont val="Arial"/>
        <family val="2"/>
        <scheme val="minor"/>
      </rPr>
      <t xml:space="preserve">
•</t>
    </r>
    <r>
      <rPr>
        <sz val="10"/>
        <color theme="1"/>
        <rFont val="Arial"/>
        <family val="2"/>
        <scheme val="minor"/>
      </rPr>
      <t xml:space="preserve"> The HS should maintain a procurement 
  activities register which records the information noted
  under Section 4.4 during a critical incident. 
</t>
    </r>
    <r>
      <rPr>
        <sz val="11"/>
        <color theme="1"/>
        <rFont val="Arial"/>
        <family val="2"/>
        <scheme val="minor"/>
      </rPr>
      <t>•</t>
    </r>
    <r>
      <rPr>
        <sz val="10"/>
        <color theme="1"/>
        <rFont val="Arial"/>
        <family val="2"/>
        <scheme val="minor"/>
      </rPr>
      <t xml:space="preserve"> The register should be kept up to date and all information
  should be recorded in a clear and consistent manner.</t>
    </r>
  </si>
  <si>
    <r>
      <t xml:space="preserve">
</t>
    </r>
    <r>
      <rPr>
        <sz val="11"/>
        <color theme="1"/>
        <rFont val="Arial"/>
        <family val="2"/>
        <scheme val="minor"/>
      </rPr>
      <t>•</t>
    </r>
    <r>
      <rPr>
        <sz val="10"/>
        <color theme="1"/>
        <rFont val="Arial"/>
        <family val="2"/>
        <scheme val="minor"/>
      </rPr>
      <t xml:space="preserve"> The HS should have and maintain a procurement 
  activities register which records the information noted
  under Section 4.4 during a critical incident. 
</t>
    </r>
    <r>
      <rPr>
        <sz val="11"/>
        <color theme="1"/>
        <rFont val="Arial"/>
        <family val="2"/>
        <scheme val="minor"/>
      </rPr>
      <t>•</t>
    </r>
    <r>
      <rPr>
        <sz val="10"/>
        <color theme="1"/>
        <rFont val="Arial"/>
        <family val="2"/>
        <scheme val="minor"/>
      </rPr>
      <t xml:space="preserve"> The register should be kept up to date and all information
  should be recorded in a clear and consistent manner.</t>
    </r>
  </si>
  <si>
    <r>
      <rPr>
        <sz val="11"/>
        <color theme="1"/>
        <rFont val="Arial"/>
        <family val="2"/>
        <scheme val="minor"/>
      </rPr>
      <t>•</t>
    </r>
    <r>
      <rPr>
        <sz val="10"/>
        <color theme="1"/>
        <rFont val="Arial"/>
        <family val="2"/>
        <scheme val="minor"/>
      </rPr>
      <t xml:space="preserve"> The HS needs to ensure that people with the right
  capabilities are managing each contracts. Capabilities
  means a combination of organisation's expertise, 
  resourcing, systems, policies and processes, as per the
  'Definitions' to HPV's HPPs.</t>
    </r>
  </si>
  <si>
    <r>
      <rPr>
        <sz val="11"/>
        <color theme="1"/>
        <rFont val="Arial"/>
        <family val="2"/>
        <scheme val="minor"/>
      </rPr>
      <t>•</t>
    </r>
    <r>
      <rPr>
        <sz val="10"/>
        <color theme="1"/>
        <rFont val="Arial"/>
        <family val="2"/>
        <scheme val="minor"/>
      </rPr>
      <t xml:space="preserve"> The HS needs to ensure that people with the right
  capabilities are managing each contracts.  Capabilities
  means a combination of organisation's expertise, 
  resourcing, systems, policies and processes, as per the
  'Definitions' to HPV's HPPs.</t>
    </r>
  </si>
  <si>
    <t xml:space="preserve">a. Does the HS's CMS include an overall approach
    on how the contracts for categories or for individual
    procurement activities will be managed?
</t>
  </si>
  <si>
    <r>
      <rPr>
        <sz val="11"/>
        <color theme="1"/>
        <rFont val="Arial"/>
        <family val="2"/>
        <scheme val="minor"/>
      </rPr>
      <t>•</t>
    </r>
    <r>
      <rPr>
        <sz val="10"/>
        <color theme="1"/>
        <rFont val="Arial"/>
        <family val="2"/>
        <scheme val="minor"/>
      </rPr>
      <t xml:space="preserve"> The HS must ensure that there is a separate CMP for 
  each procurement activity that is critical and/or high risk.</t>
    </r>
  </si>
  <si>
    <r>
      <rPr>
        <sz val="11"/>
        <color theme="1"/>
        <rFont val="Arial"/>
        <family val="2"/>
        <scheme val="minor"/>
      </rPr>
      <t xml:space="preserve">
•</t>
    </r>
    <r>
      <rPr>
        <sz val="10"/>
        <color theme="1"/>
        <rFont val="Arial"/>
        <family val="2"/>
        <scheme val="minor"/>
      </rPr>
      <t xml:space="preserve"> It is at the HS's discretion to determine what is a 
  'significant proportion' of their spend.</t>
    </r>
  </si>
  <si>
    <r>
      <t xml:space="preserve">
</t>
    </r>
    <r>
      <rPr>
        <sz val="11"/>
        <color theme="1"/>
        <rFont val="Arial"/>
        <family val="2"/>
        <scheme val="minor"/>
      </rPr>
      <t>•</t>
    </r>
    <r>
      <rPr>
        <sz val="10"/>
        <color theme="1"/>
        <rFont val="Arial"/>
        <family val="2"/>
        <scheme val="minor"/>
      </rPr>
      <t xml:space="preserve"> It is at the HS's discretion to determine what is a 
  'significant proportion' of their spend.</t>
    </r>
  </si>
  <si>
    <r>
      <rPr>
        <sz val="11"/>
        <color theme="1"/>
        <rFont val="Arial"/>
        <family val="2"/>
        <scheme val="minor"/>
      </rPr>
      <t>•</t>
    </r>
    <r>
      <rPr>
        <sz val="10"/>
        <color theme="1"/>
        <rFont val="Arial"/>
        <family val="2"/>
        <scheme val="minor"/>
      </rPr>
      <t xml:space="preserve"> Check for a sample of contracts, mandatory policy
  requirements have been completed.</t>
    </r>
  </si>
  <si>
    <r>
      <rPr>
        <sz val="11"/>
        <color theme="1"/>
        <rFont val="Arial"/>
        <family val="2"/>
        <scheme val="minor"/>
      </rPr>
      <t xml:space="preserve">• </t>
    </r>
    <r>
      <rPr>
        <sz val="10"/>
        <color theme="1"/>
        <rFont val="Arial"/>
        <family val="2"/>
        <scheme val="minor"/>
      </rPr>
      <t>Check for a sample of contracts, mandatory policy
  requirements have been completed.</t>
    </r>
  </si>
  <si>
    <r>
      <rPr>
        <b/>
        <i/>
        <sz val="10"/>
        <color theme="1"/>
        <rFont val="Arial"/>
        <family val="2"/>
        <scheme val="minor"/>
      </rPr>
      <t xml:space="preserve">
a.</t>
    </r>
    <r>
      <rPr>
        <i/>
        <sz val="10"/>
        <color theme="1"/>
        <rFont val="Arial"/>
        <family val="2"/>
        <scheme val="minor"/>
      </rPr>
      <t xml:space="preserve"> parties/business unit responsible for managing the process </t>
    </r>
  </si>
  <si>
    <r>
      <rPr>
        <sz val="11"/>
        <color theme="1"/>
        <rFont val="Arial"/>
        <family val="2"/>
        <scheme val="minor"/>
      </rPr>
      <t>•</t>
    </r>
    <r>
      <rPr>
        <sz val="10"/>
        <color theme="1"/>
        <rFont val="Arial"/>
        <family val="2"/>
        <scheme val="minor"/>
      </rPr>
      <t xml:space="preserve"> A sample test of assets disposed to check that the
  organisation's asset disposal processes addresses that
  process associated with the mandatory policy 
  requirements and to ensure that they have been removed
  from the asset register correctly.</t>
    </r>
  </si>
  <si>
    <r>
      <rPr>
        <sz val="11"/>
        <color theme="1"/>
        <rFont val="Arial"/>
        <family val="2"/>
        <scheme val="minor"/>
      </rPr>
      <t xml:space="preserve">• </t>
    </r>
    <r>
      <rPr>
        <sz val="10"/>
        <color theme="1"/>
        <rFont val="Arial"/>
        <family val="2"/>
        <scheme val="minor"/>
      </rPr>
      <t>Check records against HPV compliance reporting 
  requirements (Compliance Guidelines) to ensure that
  requested information is provided by the required date.</t>
    </r>
  </si>
  <si>
    <r>
      <rPr>
        <sz val="11"/>
        <color theme="1"/>
        <rFont val="Arial"/>
        <family val="2"/>
        <scheme val="minor"/>
      </rPr>
      <t>•</t>
    </r>
    <r>
      <rPr>
        <sz val="10"/>
        <color theme="1"/>
        <rFont val="Arial"/>
        <family val="2"/>
        <scheme val="minor"/>
      </rPr>
      <t xml:space="preserve"> The HS must only purchase goods or services that have
  been sourced by from HPV, from HPV collective
  agreements or arrangements. If the HS is purchasing 
  from a contract that is not a HPV collective agreement 
  or arrangement, the HS must seek an approved
  exemption from HPV.</t>
    </r>
  </si>
  <si>
    <r>
      <rPr>
        <sz val="11"/>
        <color theme="1"/>
        <rFont val="Arial"/>
        <family val="2"/>
        <scheme val="minor"/>
      </rPr>
      <t xml:space="preserve">• </t>
    </r>
    <r>
      <rPr>
        <sz val="10"/>
        <color theme="1"/>
        <rFont val="Arial"/>
        <family val="2"/>
        <scheme val="minor"/>
      </rPr>
      <t>Check a sample of outsourced arrangements where a 
  mandated HS provides purchasing, warehouse
  and logistics services for goods or services under a HPV
  collective agreement to a non-mandated or non-health 
  related entity, to see if there is written approval by HPV 
  or a formal Access Deed in place.</t>
    </r>
  </si>
  <si>
    <r>
      <rPr>
        <sz val="12"/>
        <color theme="1"/>
        <rFont val="Arial"/>
        <family val="2"/>
        <scheme val="minor"/>
      </rPr>
      <t>•</t>
    </r>
    <r>
      <rPr>
        <sz val="10"/>
        <color theme="1"/>
        <rFont val="Arial"/>
        <family val="2"/>
        <scheme val="minor"/>
      </rPr>
      <t xml:space="preserve"> Suggested control is same as that for Section 2.6 (f).</t>
    </r>
  </si>
  <si>
    <r>
      <rPr>
        <sz val="11"/>
        <color theme="1"/>
        <rFont val="Arial"/>
        <family val="2"/>
        <scheme val="minor"/>
      </rPr>
      <t>•</t>
    </r>
    <r>
      <rPr>
        <sz val="10"/>
        <color theme="1"/>
        <rFont val="Arial"/>
        <family val="2"/>
        <scheme val="minor"/>
      </rPr>
      <t xml:space="preserve"> Suggested control is same as that for Section 2.6 (f).</t>
    </r>
  </si>
  <si>
    <r>
      <rPr>
        <sz val="11"/>
        <color theme="1"/>
        <rFont val="Arial"/>
        <family val="2"/>
        <scheme val="minor"/>
      </rPr>
      <t>•</t>
    </r>
    <r>
      <rPr>
        <sz val="10"/>
        <color theme="1"/>
        <rFont val="Arial"/>
        <family val="2"/>
        <scheme val="minor"/>
      </rPr>
      <t xml:space="preserve"> The HS must report annually to HPV all on-selling
  arrangements that they have been conducting. The format
  of this report is at the HS's discretion unless this is 
  otherwise directed by HPV.</t>
    </r>
  </si>
  <si>
    <r>
      <rPr>
        <sz val="12"/>
        <color theme="1"/>
        <rFont val="Arial"/>
        <family val="2"/>
        <scheme val="minor"/>
      </rPr>
      <t>•</t>
    </r>
    <r>
      <rPr>
        <sz val="10"/>
        <color theme="1"/>
        <rFont val="Arial"/>
        <family val="2"/>
        <scheme val="minor"/>
      </rPr>
      <t xml:space="preserve"> The HS must report annually to HPV all on-selling
  arrangements that they have been conducting. The format
  of this report is at the HS's discretion unless this is 
  otherwise directed by HPV.</t>
    </r>
  </si>
  <si>
    <t xml:space="preserve">
a. Does the HS assist HPV in identifying potential 
    aggregation opportunities which include the points noted
    under Section 2.6.a.i-ii?
</t>
  </si>
  <si>
    <t>d. Does the HS act as HPV's agent in conducting sourcing
    activities, where mutually agreed?</t>
  </si>
  <si>
    <t>f. Does the HS inform HPV where they on-sell, or 
   otherwise provide, goods and services on an existing or 
   new HPV collective agreement to other mandated health
   services or non-mandated health services that have been
   approved by HPV to access the relevant agreement?</t>
  </si>
  <si>
    <t>g. Does the HS seek approval from the HPV to on-sell, or
    otherwise provide, goods and services on an existing or
    new HPV collective agreement to health and related
    services, not currently approved by HPV to access the
    relevant agreement?</t>
  </si>
  <si>
    <t>i. Does the HS cease and refrain from commencing, on-  
  selling or otherwise providing, goods and services on an
  existing or new HPV collective agreement to non-health
  entities unless an exemption is granted by HPV for the
  particular arrangement?</t>
  </si>
  <si>
    <r>
      <rPr>
        <sz val="11"/>
        <color theme="1"/>
        <rFont val="Arial"/>
        <family val="2"/>
        <scheme val="minor"/>
      </rPr>
      <t>•</t>
    </r>
    <r>
      <rPr>
        <sz val="10"/>
        <color theme="1"/>
        <rFont val="Arial"/>
        <family val="2"/>
        <scheme val="minor"/>
      </rPr>
      <t xml:space="preserve"> If the HS has on-sold goods and or services and charged
  a fee to the recipient for these, prior to performing the
  on-sell the HS must review their legal obligations in terms
  of the fees that can be charged.</t>
    </r>
  </si>
  <si>
    <r>
      <rPr>
        <sz val="11"/>
        <color theme="1"/>
        <rFont val="Arial"/>
        <family val="2"/>
        <scheme val="minor"/>
      </rPr>
      <t>•</t>
    </r>
    <r>
      <rPr>
        <sz val="10"/>
        <color theme="1"/>
        <rFont val="Arial"/>
        <family val="2"/>
        <scheme val="minor"/>
      </rPr>
      <t xml:space="preserve"> The HS should disclose as part of their annual on sell
   report to HPV, the fees that have been levied for those
   products on-sold from HPV collective agreements or
   arrangements.</t>
    </r>
  </si>
  <si>
    <r>
      <rPr>
        <sz val="11"/>
        <color theme="1"/>
        <rFont val="Arial"/>
        <family val="2"/>
        <scheme val="minor"/>
      </rPr>
      <t>•</t>
    </r>
    <r>
      <rPr>
        <sz val="10"/>
        <color theme="1"/>
        <rFont val="Arial"/>
        <family val="2"/>
        <scheme val="minor"/>
      </rPr>
      <t xml:space="preserve"> The HS needs to ensure that it has processes in place to
  manage situations when things go wrong within contract 
  management.</t>
    </r>
  </si>
  <si>
    <t>d. Does the HS's CMS include processes for identifying
    and managing risks in contracts, including any
    contingency planning?</t>
  </si>
  <si>
    <r>
      <rPr>
        <sz val="11"/>
        <color theme="1"/>
        <rFont val="Arial"/>
        <family val="2"/>
        <scheme val="minor"/>
      </rPr>
      <t>•</t>
    </r>
    <r>
      <rPr>
        <sz val="10"/>
        <color theme="1"/>
        <rFont val="Arial"/>
        <family val="2"/>
        <scheme val="minor"/>
      </rPr>
      <t xml:space="preserve"> A rural HS may seek sufficient capabilities from other 
  HSs in its area or region.</t>
    </r>
  </si>
  <si>
    <r>
      <rPr>
        <b/>
        <i/>
        <sz val="10"/>
        <color theme="1"/>
        <rFont val="Arial"/>
        <family val="2"/>
        <scheme val="minor"/>
      </rPr>
      <t>b</t>
    </r>
    <r>
      <rPr>
        <i/>
        <sz val="10"/>
        <color theme="1"/>
        <rFont val="Arial"/>
        <family val="2"/>
        <scheme val="minor"/>
      </rPr>
      <t xml:space="preserve">. monitor contracts to ensure that key events are managed effectively including: 
   i. the contract expiry date, by initiating any necessary procurement action well in
      advance of expiry 
   ii. that timely decisions are made with regard to any contract options available 
   iii. the expiry date of insurance or other relevant certificates and that new certificates
        are obtained prior to expiry 
</t>
    </r>
  </si>
  <si>
    <r>
      <t xml:space="preserve">
</t>
    </r>
    <r>
      <rPr>
        <sz val="11"/>
        <color theme="1"/>
        <rFont val="Arial"/>
        <family val="2"/>
        <scheme val="minor"/>
      </rPr>
      <t>•</t>
    </r>
    <r>
      <rPr>
        <sz val="10"/>
        <color theme="1"/>
        <rFont val="Arial"/>
        <family val="2"/>
        <scheme val="minor"/>
      </rPr>
      <t xml:space="preserve"> Those with the responsibility of maintaining asset 
  management should have this incorporated into their 
  'roles and responsibilities' within the HS's Governance
  Framework.</t>
    </r>
  </si>
  <si>
    <t xml:space="preserve">e. Does the HS's asset disposal process include the
   process for keeping the health services' assets register
   up to date?
</t>
  </si>
  <si>
    <r>
      <rPr>
        <sz val="11"/>
        <color theme="1"/>
        <rFont val="Arial"/>
        <family val="2"/>
        <scheme val="minor"/>
      </rPr>
      <t xml:space="preserve">• </t>
    </r>
    <r>
      <rPr>
        <sz val="10"/>
        <color theme="1"/>
        <rFont val="Arial"/>
        <family val="2"/>
        <scheme val="minor"/>
      </rPr>
      <t>The HS needs to ensure that it has processes in place to
  manage situations when things go wrong within contract 
  management.</t>
    </r>
  </si>
  <si>
    <t xml:space="preserve">b. Does the HS record in the register the total value of
   services purchased?
</t>
  </si>
  <si>
    <t>c. Does the HS's market approach engage with suppliers 
   in a fair and equitable manner, and eliminate
   unnecessary barriers to participation by SMEs and 
   local businesses?</t>
  </si>
  <si>
    <t>f. Does the HS market approach make any material 
  changes to the procurement requirement available to 
  all suppliers selected or registered to participate in the
  procurement process?</t>
  </si>
  <si>
    <r>
      <rPr>
        <sz val="11"/>
        <color theme="1"/>
        <rFont val="Arial"/>
        <family val="2"/>
        <scheme val="minor"/>
      </rPr>
      <t>•</t>
    </r>
    <r>
      <rPr>
        <sz val="10"/>
        <color theme="1"/>
        <rFont val="Arial"/>
        <family val="2"/>
        <scheme val="minor"/>
      </rPr>
      <t xml:space="preserve"> Clearly define each condition of participation that each
  potential supplier must abide by to ensure a consistent
  and fair approach by all potential suppliers.</t>
    </r>
  </si>
  <si>
    <r>
      <rPr>
        <sz val="11"/>
        <color theme="1"/>
        <rFont val="Arial"/>
        <family val="2"/>
        <scheme val="minor"/>
      </rPr>
      <t>•</t>
    </r>
    <r>
      <rPr>
        <sz val="10"/>
        <color theme="1"/>
        <rFont val="Arial"/>
        <family val="2"/>
        <scheme val="minor"/>
      </rPr>
      <t xml:space="preserve"> A secured physical facility is likely to involve a
  box/post-box that would be operated by a lock and key
  system. Use of this key would be limited to those who 
  are involved in the market approach to this procurement
  activity.
</t>
    </r>
    <r>
      <rPr>
        <sz val="11"/>
        <color theme="1"/>
        <rFont val="Arial"/>
        <family val="2"/>
        <scheme val="minor"/>
      </rPr>
      <t>•</t>
    </r>
    <r>
      <rPr>
        <sz val="10"/>
        <color theme="1"/>
        <rFont val="Arial"/>
        <family val="2"/>
        <scheme val="minor"/>
      </rPr>
      <t xml:space="preserve"> A secure electronic facility is likely to involve an email 
  inbox that only certain individuals will have access to.</t>
    </r>
  </si>
  <si>
    <r>
      <rPr>
        <sz val="11"/>
        <color theme="1"/>
        <rFont val="Arial"/>
        <family val="2"/>
        <scheme val="minor"/>
      </rPr>
      <t>•</t>
    </r>
    <r>
      <rPr>
        <sz val="10"/>
        <color theme="1"/>
        <rFont val="Arial"/>
        <family val="2"/>
        <scheme val="minor"/>
      </rPr>
      <t xml:space="preserve"> A secured physical facility is likely to involve a
  box/post-box that would be operated by a lock and key
  system. Use of this key would be limited to those who 
  are involved in the market approach to this procurement
  activity.
</t>
    </r>
    <r>
      <rPr>
        <sz val="11"/>
        <color theme="1"/>
        <rFont val="Arial"/>
        <family val="2"/>
        <scheme val="minor"/>
      </rPr>
      <t>•</t>
    </r>
    <r>
      <rPr>
        <sz val="10"/>
        <color theme="1"/>
        <rFont val="Arial"/>
        <family val="2"/>
        <scheme val="minor"/>
      </rPr>
      <t xml:space="preserve"> A secure electronic facility is likely to involve an email
  inbox that only certain individuals will have access to.</t>
    </r>
  </si>
  <si>
    <t>b. Does the HS implement a process to inform suppliers of 
    successfully receiving their submission as per Section
     2.6.b.i or 2.6.b.ii?</t>
  </si>
  <si>
    <r>
      <t xml:space="preserve">
</t>
    </r>
    <r>
      <rPr>
        <sz val="11"/>
        <color theme="1"/>
        <rFont val="Arial"/>
        <family val="2"/>
        <scheme val="minor"/>
      </rPr>
      <t>•</t>
    </r>
    <r>
      <rPr>
        <sz val="10"/>
        <color theme="1"/>
        <rFont val="Arial"/>
        <family val="2"/>
        <scheme val="minor"/>
      </rPr>
      <t xml:space="preserve"> For a sample of procurements, check that:
    - when evaluating bids or submissions from suppliers,
      HS's complete all mandatory requirements
    - only bids meeting mandatory conditions of 
      participation are considered
    - when alternative offers are submitted, they are
      evaluated against other conforming offers</t>
    </r>
  </si>
  <si>
    <r>
      <t xml:space="preserve">    - </t>
    </r>
    <r>
      <rPr>
        <sz val="10"/>
        <color theme="1"/>
        <rFont val="Arial"/>
        <family val="2"/>
        <scheme val="minor"/>
      </rPr>
      <t xml:space="preserve">those undertaking the evaluation are appropriately
      qualified, experienced and trained.
</t>
    </r>
    <r>
      <rPr>
        <sz val="11"/>
        <color theme="1"/>
        <rFont val="Arial"/>
        <family val="2"/>
        <scheme val="minor"/>
      </rPr>
      <t>•</t>
    </r>
    <r>
      <rPr>
        <sz val="10"/>
        <color theme="1"/>
        <rFont val="Arial"/>
        <family val="2"/>
        <scheme val="minor"/>
      </rPr>
      <t xml:space="preserve"> The size and scope of the evaluation panel is at the HS's
  discretion. However the procurement activity's placement
  within the complexity matrix should be taken into account
  when determining who will be part of the evaluation panel.</t>
    </r>
  </si>
  <si>
    <r>
      <t xml:space="preserve">    - </t>
    </r>
    <r>
      <rPr>
        <sz val="10"/>
        <color theme="1"/>
        <rFont val="Arial"/>
        <family val="2"/>
        <scheme val="minor"/>
      </rPr>
      <t xml:space="preserve">those undertaking the evaluation are appropriately
      qualified, experienced and trained.
</t>
    </r>
    <r>
      <rPr>
        <sz val="11"/>
        <color theme="1"/>
        <rFont val="Arial"/>
        <family val="2"/>
        <scheme val="minor"/>
      </rPr>
      <t>•</t>
    </r>
    <r>
      <rPr>
        <sz val="10"/>
        <color theme="1"/>
        <rFont val="Arial"/>
        <family val="2"/>
        <scheme val="minor"/>
      </rPr>
      <t xml:space="preserve"> The size and scope of the evaluation panel is at the HS's
  discretion. However the procurement activity's placement
  within the complexity matrix should be taken into 
  account when determining who will be part of the 
  evaluation panel.</t>
    </r>
  </si>
  <si>
    <t>b. Does the HS create a formal agreement between parties
   for the selected suppliers? - clearly outlining 
   responsibilities of both parties including any 
   commitments made in the supplier response to the
   invitation to supply concerning the delivery of the
   requirements and performance measures?</t>
  </si>
  <si>
    <r>
      <rPr>
        <sz val="11"/>
        <color theme="1"/>
        <rFont val="Arial"/>
        <family val="2"/>
        <scheme val="minor"/>
      </rPr>
      <t xml:space="preserve">
•</t>
    </r>
    <r>
      <rPr>
        <sz val="10"/>
        <color theme="1"/>
        <rFont val="Arial"/>
        <family val="2"/>
        <scheme val="minor"/>
      </rPr>
      <t xml:space="preserve"> For a sample of procurement activities, check that 
  mandatory policy requirements have been followed for
  procurement activities identified as critical incidents.</t>
    </r>
  </si>
  <si>
    <r>
      <rPr>
        <i/>
        <sz val="11"/>
        <color theme="1"/>
        <rFont val="Arial"/>
        <family val="2"/>
        <scheme val="minor"/>
      </rPr>
      <t xml:space="preserve">
• </t>
    </r>
    <r>
      <rPr>
        <sz val="10"/>
        <color theme="1"/>
        <rFont val="Arial"/>
        <family val="2"/>
        <scheme val="minor"/>
      </rPr>
      <t>For a sample of procurement activities, check that 
  mandatory policy requirements have been followed for
  procurement activities identified as critical incidents.</t>
    </r>
  </si>
  <si>
    <r>
      <rPr>
        <b/>
        <i/>
        <sz val="10"/>
        <color theme="1"/>
        <rFont val="Arial"/>
        <family val="2"/>
        <scheme val="minor"/>
      </rPr>
      <t>b</t>
    </r>
    <r>
      <rPr>
        <i/>
        <sz val="10"/>
        <color theme="1"/>
        <rFont val="Arial"/>
        <family val="2"/>
        <scheme val="minor"/>
      </rPr>
      <t xml:space="preserve">. conduct further market analysis to improve understanding of the capability and 
   capacity of the market to supply and to identify opportunities for market based
   solutions </t>
    </r>
  </si>
  <si>
    <r>
      <rPr>
        <sz val="11"/>
        <color theme="1"/>
        <rFont val="Arial"/>
        <family val="2"/>
        <scheme val="minor"/>
      </rPr>
      <t xml:space="preserve">• </t>
    </r>
    <r>
      <rPr>
        <sz val="10"/>
        <color theme="1"/>
        <rFont val="Arial"/>
        <family val="2"/>
        <scheme val="minor"/>
      </rPr>
      <t>This is an audit that will be conducted by an external
  party. The HS is free to select the external auditor to
  complete their annual audit.</t>
    </r>
  </si>
  <si>
    <r>
      <rPr>
        <sz val="12"/>
        <color theme="1"/>
        <rFont val="Arial"/>
        <family val="2"/>
        <scheme val="minor"/>
      </rPr>
      <t>•</t>
    </r>
    <r>
      <rPr>
        <sz val="10"/>
        <color theme="1"/>
        <rFont val="Arial"/>
        <family val="2"/>
        <scheme val="minor"/>
      </rPr>
      <t xml:space="preserve"> Check HS records against HPV compliance reporting 
  requirements (Compliance Guidelines) to ensure that
  requested information is provided by the required date.</t>
    </r>
  </si>
  <si>
    <r>
      <rPr>
        <sz val="11"/>
        <color theme="1"/>
        <rFont val="Arial"/>
        <family val="2"/>
        <scheme val="minor"/>
      </rPr>
      <t xml:space="preserve">• </t>
    </r>
    <r>
      <rPr>
        <sz val="10"/>
        <color theme="1"/>
        <rFont val="Arial"/>
        <family val="2"/>
        <scheme val="minor"/>
      </rPr>
      <t>The HS should ensure that there is a process
  in place to maintain security and confidentiality of
  commercially sensitive information both in hard and
  electronic form. This process should be clear and easily
  accessible by those who deal with this sensitive
  information.</t>
    </r>
  </si>
  <si>
    <r>
      <rPr>
        <sz val="11"/>
        <color theme="1"/>
        <rFont val="Arial"/>
        <family val="2"/>
        <scheme val="minor"/>
      </rPr>
      <t>•</t>
    </r>
    <r>
      <rPr>
        <sz val="10"/>
        <color theme="1"/>
        <rFont val="Arial"/>
        <family val="2"/>
        <scheme val="minor"/>
      </rPr>
      <t xml:space="preserve"> The HS should ensure that there is a process
  in place to maintain security and confidentiality of
  commercially sensitive information both in hard and
  electronic form. This process should be clear and easily
  accessible by those who deal with this sensitive
  information.</t>
    </r>
  </si>
  <si>
    <r>
      <rPr>
        <i/>
        <sz val="11"/>
        <color theme="1"/>
        <rFont val="Arial"/>
        <family val="2"/>
        <scheme val="minor"/>
      </rPr>
      <t>•</t>
    </r>
    <r>
      <rPr>
        <i/>
        <sz val="10"/>
        <color theme="1"/>
        <rFont val="Arial"/>
        <family val="2"/>
        <scheme val="minor"/>
      </rPr>
      <t xml:space="preserve"> </t>
    </r>
    <r>
      <rPr>
        <sz val="10"/>
        <color theme="1"/>
        <rFont val="Arial"/>
        <family val="2"/>
        <scheme val="minor"/>
      </rPr>
      <t xml:space="preserve">The HS could incorporate a provision into their market 
   approach that looks to ensure that potential suppliers
   are treated in a fair and equitable manner. This involves
   processes that do not create a barrier to participation for
   a market sector or suppliers relevant to the procurement
   requirement.
</t>
    </r>
    <r>
      <rPr>
        <sz val="12"/>
        <color theme="1"/>
        <rFont val="Arial"/>
        <family val="2"/>
        <scheme val="minor"/>
      </rPr>
      <t xml:space="preserve">• </t>
    </r>
    <r>
      <rPr>
        <sz val="10"/>
        <color theme="1"/>
        <rFont val="Arial"/>
        <family val="2"/>
        <scheme val="minor"/>
      </rPr>
      <t>The market approach should also look to encourage 
   local businesses to participate where this is possible.</t>
    </r>
  </si>
  <si>
    <r>
      <rPr>
        <sz val="11"/>
        <color theme="1"/>
        <rFont val="Arial"/>
        <family val="2"/>
        <scheme val="minor"/>
      </rPr>
      <t>•</t>
    </r>
    <r>
      <rPr>
        <sz val="10"/>
        <color theme="1"/>
        <rFont val="Arial"/>
        <family val="2"/>
        <scheme val="minor"/>
      </rPr>
      <t xml:space="preserve"> The HS could incorporate a provision into their market 
   approach that looks to ensure that potential suppliers
   are treated in a fair and equitable manner. This involves
   processes that do not create a barrier to participation for
   a market sector or suppliers relevant to the procurement
   requirement.
</t>
    </r>
    <r>
      <rPr>
        <sz val="11"/>
        <color theme="1"/>
        <rFont val="Arial"/>
        <family val="2"/>
        <scheme val="minor"/>
      </rPr>
      <t>•</t>
    </r>
    <r>
      <rPr>
        <sz val="10"/>
        <color theme="1"/>
        <rFont val="Arial"/>
        <family val="2"/>
        <scheme val="minor"/>
      </rPr>
      <t xml:space="preserve"> The market approach should also look to encourage 
   local businesses to participate where this is possible.</t>
    </r>
  </si>
  <si>
    <r>
      <rPr>
        <i/>
        <sz val="11"/>
        <color theme="1"/>
        <rFont val="Arial"/>
        <family val="2"/>
        <scheme val="minor"/>
      </rPr>
      <t>•</t>
    </r>
    <r>
      <rPr>
        <i/>
        <sz val="10"/>
        <color theme="1"/>
        <rFont val="Arial"/>
        <family val="2"/>
        <scheme val="minor"/>
      </rPr>
      <t xml:space="preserve"> </t>
    </r>
    <r>
      <rPr>
        <sz val="10"/>
        <color theme="1"/>
        <rFont val="Arial"/>
        <family val="2"/>
        <scheme val="minor"/>
      </rPr>
      <t>Suppliers need sufficient time to prepare their
   submission taking into account the complexity of the
   procurement the following are suggested timeframes:
   - 8 working days for low risk procurement activity
   - 15 working days for medium risk procurement activity
   - 20-25+ days for higher risk procurement activity.</t>
    </r>
  </si>
  <si>
    <r>
      <rPr>
        <sz val="11"/>
        <color theme="1"/>
        <rFont val="Arial"/>
        <family val="2"/>
        <scheme val="minor"/>
      </rPr>
      <t>•</t>
    </r>
    <r>
      <rPr>
        <sz val="10"/>
        <color theme="1"/>
        <rFont val="Arial"/>
        <family val="2"/>
        <scheme val="minor"/>
      </rPr>
      <t xml:space="preserve"> Suppliers need sufficient time to prepare their
   submission taking into account the complexity of the
   procurement the following are suggested timeframes:
   - 8 working days for low risk procurement activity
   - 15 working days for medium risk procurement activity
   - 20-25+ days for higher risk procurement activity.</t>
    </r>
  </si>
  <si>
    <r>
      <rPr>
        <i/>
        <sz val="11"/>
        <color theme="1"/>
        <rFont val="Arial"/>
        <family val="2"/>
        <scheme val="minor"/>
      </rPr>
      <t xml:space="preserve">• </t>
    </r>
    <r>
      <rPr>
        <sz val="10"/>
        <color theme="1"/>
        <rFont val="Arial"/>
        <family val="2"/>
        <scheme val="minor"/>
      </rPr>
      <t>Any material changes to a procurement requirement
  should be brought to all suppliers attention as soon as
  possible and via the quickest communication method. All
  suppliers should be given sufficient time to respond to the
  changes.</t>
    </r>
  </si>
  <si>
    <r>
      <rPr>
        <i/>
        <sz val="11"/>
        <color theme="1"/>
        <rFont val="Arial"/>
        <family val="2"/>
        <scheme val="minor"/>
      </rPr>
      <t>•</t>
    </r>
    <r>
      <rPr>
        <i/>
        <sz val="10"/>
        <color theme="1"/>
        <rFont val="Arial"/>
        <family val="2"/>
        <scheme val="minor"/>
      </rPr>
      <t xml:space="preserve"> </t>
    </r>
    <r>
      <rPr>
        <sz val="10"/>
        <color theme="1"/>
        <rFont val="Arial"/>
        <family val="2"/>
        <scheme val="minor"/>
      </rPr>
      <t>Any material changes to a procurement requirement
   should be brought to all suppliers attention as soon as
   possible and via the quickest communication method. 
   All suppliers should be given sufficient time to respond to
   the changes.</t>
    </r>
  </si>
  <si>
    <r>
      <rPr>
        <b/>
        <i/>
        <sz val="10"/>
        <color theme="1"/>
        <rFont val="Arial"/>
        <family val="2"/>
        <scheme val="minor"/>
      </rPr>
      <t>d</t>
    </r>
    <r>
      <rPr>
        <i/>
        <sz val="10"/>
        <color theme="1"/>
        <rFont val="Arial"/>
        <family val="2"/>
        <scheme val="minor"/>
      </rPr>
      <t xml:space="preserve">. act as HPV's agent in conducting sourcing activities, where mutually 
   agreed
</t>
    </r>
  </si>
  <si>
    <r>
      <rPr>
        <b/>
        <i/>
        <sz val="10"/>
        <color theme="1"/>
        <rFont val="Arial"/>
        <family val="2"/>
        <scheme val="minor"/>
      </rPr>
      <t>e</t>
    </r>
    <r>
      <rPr>
        <i/>
        <sz val="10"/>
        <color theme="1"/>
        <rFont val="Arial"/>
        <family val="2"/>
        <scheme val="minor"/>
      </rPr>
      <t>. establish appropriate processes to ensure the security of all confidential 
   and commercially sensitive information; in particular, supplier information</t>
    </r>
  </si>
  <si>
    <r>
      <rPr>
        <b/>
        <i/>
        <sz val="10"/>
        <color theme="1"/>
        <rFont val="Arial"/>
        <family val="2"/>
        <scheme val="minor"/>
      </rPr>
      <t>f</t>
    </r>
    <r>
      <rPr>
        <i/>
        <sz val="10"/>
        <color theme="1"/>
        <rFont val="Arial"/>
        <family val="2"/>
        <scheme val="minor"/>
      </rPr>
      <t>. inform HPV where they on-sell, or otherwise provide, goods and services on an 
   existing or new HPV collective agreement to other mandated health services or 
   non-mandated health services that have been approved by HPV to access 
   the relevant agreement</t>
    </r>
  </si>
  <si>
    <r>
      <rPr>
        <b/>
        <i/>
        <sz val="10"/>
        <color theme="1"/>
        <rFont val="Arial"/>
        <family val="2"/>
        <scheme val="minor"/>
      </rPr>
      <t>g</t>
    </r>
    <r>
      <rPr>
        <i/>
        <sz val="10"/>
        <color theme="1"/>
        <rFont val="Arial"/>
        <family val="2"/>
        <scheme val="minor"/>
      </rPr>
      <t xml:space="preserve">. seek approval from HPV to on-sell, or otherwise provide, goods and services on an 
    existing or new HPV collective agreement to health and related services, not currently
    approved by HPV to access the relevant agreement
</t>
    </r>
  </si>
  <si>
    <r>
      <rPr>
        <b/>
        <i/>
        <sz val="10"/>
        <color theme="1"/>
        <rFont val="Arial"/>
        <family val="2"/>
        <scheme val="minor"/>
      </rPr>
      <t>h</t>
    </r>
    <r>
      <rPr>
        <i/>
        <sz val="10"/>
        <color theme="1"/>
        <rFont val="Arial"/>
        <family val="2"/>
        <scheme val="minor"/>
      </rPr>
      <t>. ensure agreements are in place with entities in receipt of HPV contracted goods or
   services that protect the confidentiality of the HPV agreements involved, including
   pricing</t>
    </r>
  </si>
  <si>
    <r>
      <rPr>
        <b/>
        <i/>
        <sz val="10"/>
        <color theme="1"/>
        <rFont val="Arial"/>
        <family val="2"/>
        <scheme val="minor"/>
      </rPr>
      <t>i</t>
    </r>
    <r>
      <rPr>
        <i/>
        <sz val="10"/>
        <color theme="1"/>
        <rFont val="Arial"/>
        <family val="2"/>
        <scheme val="minor"/>
      </rPr>
      <t>. cease, and refrain from commencing, on-selling, or otherwise providing, goods and
  services on an existing or new HPV collective agreement to non-health entities unless
  an exemption is granted by HPV for the particular arrangement</t>
    </r>
  </si>
  <si>
    <r>
      <rPr>
        <b/>
        <i/>
        <sz val="10"/>
        <color theme="1"/>
        <rFont val="Arial"/>
        <family val="2"/>
        <scheme val="minor"/>
      </rPr>
      <t>j.</t>
    </r>
    <r>
      <rPr>
        <i/>
        <sz val="10"/>
        <color theme="1"/>
        <rFont val="Arial"/>
        <family val="2"/>
        <scheme val="minor"/>
      </rPr>
      <t xml:space="preserve"> report annually, or as otherwise requested by HPV, details of all on-selling
  arrangements that relate to goods or services under a HPV collective agreement.</t>
    </r>
  </si>
  <si>
    <r>
      <rPr>
        <b/>
        <i/>
        <sz val="10"/>
        <color theme="1"/>
        <rFont val="Arial"/>
        <family val="2"/>
        <scheme val="minor"/>
      </rPr>
      <t>2.8.</t>
    </r>
    <r>
      <rPr>
        <i/>
        <sz val="10"/>
        <color theme="1"/>
        <rFont val="Arial"/>
        <family val="2"/>
        <scheme val="minor"/>
      </rPr>
      <t xml:space="preserve">
Where fees or charges are levied for on-selling goods or services, these must comply with the health service’s legal obligations under the Victorian Department of Treasury and Finance’s Competitive Neutrality Policy and other applicable legislation or policy.</t>
    </r>
  </si>
  <si>
    <r>
      <rPr>
        <b/>
        <i/>
        <sz val="10"/>
        <color theme="1"/>
        <rFont val="Arial"/>
        <family val="2"/>
        <scheme val="minor"/>
      </rPr>
      <t>a.</t>
    </r>
    <r>
      <rPr>
        <i/>
        <sz val="10"/>
        <color theme="1"/>
        <rFont val="Arial"/>
        <family val="2"/>
        <scheme val="minor"/>
      </rPr>
      <t xml:space="preserve"> a statement of the reasons, including reasonable evidence of any arrangement the 
   mandated health service has in place that may impact the relevant HPV collective
   agreement, or otherwise any reasons effectively preventing it at law from complying
</t>
    </r>
    <r>
      <rPr>
        <b/>
        <i/>
        <sz val="10"/>
        <color theme="1"/>
        <rFont val="Arial"/>
        <family val="2"/>
        <scheme val="minor"/>
      </rPr>
      <t>b</t>
    </r>
    <r>
      <rPr>
        <i/>
        <sz val="10"/>
        <color theme="1"/>
        <rFont val="Arial"/>
        <family val="2"/>
        <scheme val="minor"/>
      </rPr>
      <t>. any supporting documentation or other material which HPV believes is required to
   assist the making of a decision.</t>
    </r>
  </si>
  <si>
    <t>♦ If the HS has made an application/applications for 
  exemptions, have they provided a statement of reasons,
  including reasonable evidence of any arrangement the
  mandated health service has in place that may impact 
  the relevant HPV collective agreement and any 
  supporting documentation material to making the
  decision?</t>
  </si>
  <si>
    <r>
      <rPr>
        <sz val="11"/>
        <color theme="1"/>
        <rFont val="Arial"/>
        <family val="2"/>
        <scheme val="minor"/>
      </rPr>
      <t xml:space="preserve">• </t>
    </r>
    <r>
      <rPr>
        <sz val="10"/>
        <color theme="1"/>
        <rFont val="Arial"/>
        <family val="2"/>
        <scheme val="minor"/>
      </rPr>
      <t xml:space="preserve">Check a sample of health service contracts against the
  HPV Confirmed Annual Sourcing Program (CASP) to
  ensure that no new contracts have been entered into by
  the HS in respect of categories which are also the 
  subject of the HPV CASP, without the contractual
  capacity to terminate forthwith when a relevant HPV
  collective agreement is entered into. For more information
  on CASP please refer to section 2.13-2.15 of HPP Five. 
</t>
    </r>
    <r>
      <rPr>
        <sz val="11"/>
        <color theme="1"/>
        <rFont val="Arial"/>
        <family val="2"/>
        <scheme val="minor"/>
      </rPr>
      <t>•</t>
    </r>
    <r>
      <rPr>
        <sz val="10"/>
        <color theme="1"/>
        <rFont val="Arial"/>
        <family val="2"/>
        <scheme val="minor"/>
      </rPr>
      <t xml:space="preserve"> The HS should take some time to review the terms of the
   collective agreements that are applicable to them.</t>
    </r>
  </si>
  <si>
    <r>
      <rPr>
        <sz val="11"/>
        <color theme="1"/>
        <rFont val="Arial"/>
        <family val="2"/>
        <scheme val="minor"/>
      </rPr>
      <t xml:space="preserve">• </t>
    </r>
    <r>
      <rPr>
        <sz val="10"/>
        <color theme="1"/>
        <rFont val="Arial"/>
        <family val="2"/>
        <scheme val="minor"/>
      </rPr>
      <t xml:space="preserve">Check a sample of health service contracts against the
  HPV Confirmed Annual Sourcing Program (CASP) to
  ensure that no new contracts have been entered into by
  the HS in respect of categories which are also the 
  subject of the HPV CASP, without the contractual
  capacity to terminate forthwith when a relevant HPV
  collective agreement is entered into. For more information
  on CASP please refer to section 2.13-2.15 of HPP Five.
</t>
    </r>
    <r>
      <rPr>
        <sz val="11"/>
        <color theme="1"/>
        <rFont val="Arial"/>
        <family val="2"/>
        <scheme val="minor"/>
      </rPr>
      <t xml:space="preserve">
•</t>
    </r>
    <r>
      <rPr>
        <sz val="10"/>
        <color theme="1"/>
        <rFont val="Arial"/>
        <family val="2"/>
        <scheme val="minor"/>
      </rPr>
      <t xml:space="preserve"> The HS should take some time to review the terms of the
   collective agreements that are applicable to them.</t>
    </r>
  </si>
  <si>
    <r>
      <rPr>
        <sz val="11"/>
        <color theme="1"/>
        <rFont val="Arial"/>
        <family val="2"/>
        <scheme val="minor"/>
      </rPr>
      <t xml:space="preserve">
• </t>
    </r>
    <r>
      <rPr>
        <sz val="10"/>
        <color theme="1"/>
        <rFont val="Arial"/>
        <family val="2"/>
        <scheme val="minor"/>
      </rPr>
      <t>For a sample of procurement activities, check that the
  mandatory policy requirements have been adhered to.</t>
    </r>
  </si>
  <si>
    <r>
      <t xml:space="preserve">
•</t>
    </r>
    <r>
      <rPr>
        <sz val="10"/>
        <color theme="1"/>
        <rFont val="Arial"/>
        <family val="2"/>
        <scheme val="minor"/>
      </rPr>
      <t xml:space="preserve"> For a sample of procurement activities, check that the
  mandatory policy requirements have been adhered to.</t>
    </r>
  </si>
  <si>
    <r>
      <rPr>
        <b/>
        <i/>
        <sz val="10"/>
        <color theme="1"/>
        <rFont val="Arial"/>
        <family val="2"/>
        <scheme val="minor"/>
      </rPr>
      <t>c</t>
    </r>
    <r>
      <rPr>
        <i/>
        <sz val="10"/>
        <color theme="1"/>
        <rFont val="Arial"/>
        <family val="2"/>
        <scheme val="minor"/>
      </rPr>
      <t>. apply procedures in relation to late submissions that accord with the following
    protocols: 
    i. late submissions are not to be accepted unless the supplier can clearly document
        to the satisfaction of the mandated health service's Chief Procurement Officer 
       (CPO) that an event of exceptional circumstances prevailed 
   ii. the CPO must also be satisfied that accepting a late submission would not
        compromise the integrity of the market approach 
   iii. ensure the details of late submission and the decision-making process for
         including or excluding late submission are included in the evaluation 
        recommendation</t>
    </r>
  </si>
  <si>
    <r>
      <rPr>
        <b/>
        <i/>
        <sz val="10"/>
        <color theme="1"/>
        <rFont val="Arial"/>
        <family val="2"/>
        <scheme val="minor"/>
      </rPr>
      <t xml:space="preserve">2.2. </t>
    </r>
    <r>
      <rPr>
        <i/>
        <sz val="10"/>
        <color theme="1"/>
        <rFont val="Arial"/>
        <family val="2"/>
        <scheme val="minor"/>
      </rPr>
      <t xml:space="preserve">
The Chief Executive Officer of a mandated health service (CEO) is responsible for establishing and implementing the health service’s procurement governance framework. The CEO must set up the governance framework</t>
    </r>
  </si>
  <si>
    <t>b. Does the HS record the purpose of the procurement
    activity?</t>
  </si>
  <si>
    <r>
      <rPr>
        <sz val="11"/>
        <color theme="1"/>
        <rFont val="Arial"/>
        <family val="2"/>
        <scheme val="minor"/>
      </rPr>
      <t>•</t>
    </r>
    <r>
      <rPr>
        <sz val="10"/>
        <color theme="1"/>
        <rFont val="Arial"/>
        <family val="2"/>
        <scheme val="minor"/>
      </rPr>
      <t xml:space="preserve"> The HS should ensure that the CMS defines, up front,
  how procurement categories and individual procurements
  will be managed at the contractual stage based on their 
  complexity level. The HS should develop one CMS to
  cover all four complexity quadrants. </t>
    </r>
  </si>
  <si>
    <r>
      <rPr>
        <sz val="11"/>
        <color theme="1"/>
        <rFont val="Arial"/>
        <family val="2"/>
        <scheme val="minor"/>
      </rPr>
      <t>•</t>
    </r>
    <r>
      <rPr>
        <sz val="10"/>
        <color theme="1"/>
        <rFont val="Arial"/>
        <family val="2"/>
        <scheme val="minor"/>
      </rPr>
      <t xml:space="preserve"> Check that processes or controls are in place so that the
  CEO can ensure that contracts are managed by people
  with sufficient capabilities.  Capabilities
  means a combination of organisation's expertise, 
  resourcing, systems, policies and processes, as per the
  'Definitions' to HPV's HPPs.
</t>
    </r>
    <r>
      <rPr>
        <sz val="11"/>
        <color theme="1"/>
        <rFont val="Arial"/>
        <family val="2"/>
        <scheme val="minor"/>
      </rPr>
      <t>•</t>
    </r>
    <r>
      <rPr>
        <sz val="10"/>
        <color theme="1"/>
        <rFont val="Arial"/>
        <family val="2"/>
        <scheme val="minor"/>
      </rPr>
      <t xml:space="preserve"> If the HS's CPO feels that there isn't sufficient 
  capabilities to manage contracts, the CPO should seek
  external resources.</t>
    </r>
  </si>
  <si>
    <r>
      <rPr>
        <sz val="11"/>
        <color theme="1"/>
        <rFont val="Arial"/>
        <family val="2"/>
        <scheme val="minor"/>
      </rPr>
      <t>•</t>
    </r>
    <r>
      <rPr>
        <sz val="10"/>
        <color theme="1"/>
        <rFont val="Arial"/>
        <family val="2"/>
        <scheme val="minor"/>
      </rPr>
      <t xml:space="preserve"> Check that processes or controls are in place so that the
   CEO can ensure that contracts are managed by people
   with sufficient capabilities.  Capabilities
  means a combination of organisation's expertise, 
  resourcing, systems, policies and processes, as per the
  'Definitions' to HPV's HPPs.
</t>
    </r>
    <r>
      <rPr>
        <sz val="11"/>
        <color theme="1"/>
        <rFont val="Arial"/>
        <family val="2"/>
        <scheme val="minor"/>
      </rPr>
      <t>•</t>
    </r>
    <r>
      <rPr>
        <sz val="10"/>
        <color theme="1"/>
        <rFont val="Arial"/>
        <family val="2"/>
        <scheme val="minor"/>
      </rPr>
      <t xml:space="preserve"> If the HS's CPO feels that there isn't sufficient 
  capabilities to manage contracts, the CPO should seek
  external resources. </t>
    </r>
  </si>
  <si>
    <r>
      <rPr>
        <sz val="11"/>
        <color theme="1"/>
        <rFont val="Arial"/>
        <family val="2"/>
        <scheme val="minor"/>
      </rPr>
      <t>•</t>
    </r>
    <r>
      <rPr>
        <sz val="10"/>
        <color theme="1"/>
        <rFont val="Arial"/>
        <family val="2"/>
        <scheme val="minor"/>
      </rPr>
      <t xml:space="preserve"> The CMS and CMP should provide a framework for 
  managing supplier performance during the contract such
  as key performance indicators.</t>
    </r>
  </si>
  <si>
    <r>
      <rPr>
        <sz val="11"/>
        <color theme="1"/>
        <rFont val="Arial"/>
        <family val="2"/>
        <scheme val="minor"/>
      </rPr>
      <t>•</t>
    </r>
    <r>
      <rPr>
        <sz val="10"/>
        <color theme="1"/>
        <rFont val="Arial"/>
        <family val="2"/>
        <scheme val="minor"/>
      </rPr>
      <t xml:space="preserve"> The CMS should provide a framework for managing 
  supplier performance during the contract such as key
  performance indicators.</t>
    </r>
  </si>
  <si>
    <t>Step 4</t>
  </si>
  <si>
    <r>
      <t xml:space="preserve">
</t>
    </r>
    <r>
      <rPr>
        <sz val="11"/>
        <color theme="1"/>
        <rFont val="Arial"/>
        <family val="2"/>
        <scheme val="minor"/>
      </rPr>
      <t>•</t>
    </r>
    <r>
      <rPr>
        <sz val="10"/>
        <color theme="1"/>
        <rFont val="Arial"/>
        <family val="2"/>
        <scheme val="minor"/>
      </rPr>
      <t xml:space="preserve"> Include the completed tool as part of the audit report to HPV.
</t>
    </r>
  </si>
  <si>
    <r>
      <rPr>
        <sz val="11"/>
        <color theme="1"/>
        <rFont val="Arial"/>
        <family val="2"/>
        <scheme val="minor"/>
      </rPr>
      <t>•</t>
    </r>
    <r>
      <rPr>
        <sz val="10"/>
        <color theme="1"/>
        <rFont val="Arial"/>
        <family val="2"/>
        <scheme val="minor"/>
      </rPr>
      <t xml:space="preserve"> The HS must have someone in the role of CPO.
</t>
    </r>
    <r>
      <rPr>
        <sz val="11"/>
        <color theme="1"/>
        <rFont val="Arial"/>
        <family val="2"/>
        <scheme val="minor"/>
      </rPr>
      <t>•</t>
    </r>
    <r>
      <rPr>
        <sz val="10"/>
        <color theme="1"/>
        <rFont val="Arial"/>
        <family val="2"/>
        <scheme val="minor"/>
      </rPr>
      <t xml:space="preserve"> Check that the Governance Framework ensures that the
  CPO has visibility and oversight of the entire non-salary
  spend profile of the HS. Refer to the Guidance Notes for
  further information.</t>
    </r>
  </si>
  <si>
    <r>
      <t xml:space="preserve">
</t>
    </r>
    <r>
      <rPr>
        <sz val="11"/>
        <color theme="1"/>
        <rFont val="Arial"/>
        <family val="2"/>
        <scheme val="minor"/>
      </rPr>
      <t>•</t>
    </r>
    <r>
      <rPr>
        <sz val="10"/>
        <color theme="1"/>
        <rFont val="Arial"/>
        <family val="2"/>
        <scheme val="minor"/>
      </rPr>
      <t xml:space="preserve"> The HS must have someone in the role of CPO.
</t>
    </r>
    <r>
      <rPr>
        <sz val="11"/>
        <color theme="1"/>
        <rFont val="Arial"/>
        <family val="2"/>
        <scheme val="minor"/>
      </rPr>
      <t>•</t>
    </r>
    <r>
      <rPr>
        <sz val="10"/>
        <color theme="1"/>
        <rFont val="Arial"/>
        <family val="2"/>
        <scheme val="minor"/>
      </rPr>
      <t xml:space="preserve"> Check that the Governance Framework ensures that the
  CPO has visibility and oversight of the entire non-salary
  spend profile of the HS. Refer to the Guidance Notes for
  further information.
</t>
    </r>
  </si>
  <si>
    <r>
      <t xml:space="preserve">a. Does the CPO hold a qualification in procurement  
    or hold qualifications with a definable procurement
    component </t>
    </r>
    <r>
      <rPr>
        <sz val="10"/>
        <color theme="1"/>
        <rFont val="Arial"/>
        <family val="2"/>
        <scheme val="minor"/>
      </rPr>
      <t xml:space="preserve">
    </t>
    </r>
    <r>
      <rPr>
        <b/>
        <sz val="10"/>
        <color theme="1"/>
        <rFont val="Arial"/>
        <family val="2"/>
        <scheme val="minor"/>
      </rPr>
      <t xml:space="preserve">OR </t>
    </r>
    <r>
      <rPr>
        <sz val="10"/>
        <color theme="1"/>
        <rFont val="Arial"/>
        <family val="2"/>
        <scheme val="minor"/>
      </rPr>
      <t xml:space="preserve"> 
b. Have access to someone who does have the 
    experience and expertise of managing a procurement
    function that matches the HS procurement profile? 
</t>
    </r>
  </si>
  <si>
    <r>
      <t xml:space="preserve">
</t>
    </r>
    <r>
      <rPr>
        <sz val="11"/>
        <color theme="1"/>
        <rFont val="Arial"/>
        <family val="2"/>
        <scheme val="minor"/>
      </rPr>
      <t xml:space="preserve">• </t>
    </r>
    <r>
      <rPr>
        <sz val="10"/>
        <color theme="1"/>
        <rFont val="Arial"/>
        <family val="2"/>
        <scheme val="minor"/>
      </rPr>
      <t>The CPO should be annually reporting back to the CEO
  on the HS's procurement performance. The type of
  reporting mechanism used to report the procurement
  activity should be proportionate to the level of
  complexity/risk.</t>
    </r>
    <r>
      <rPr>
        <sz val="10"/>
        <color rgb="FFFF0000"/>
        <rFont val="Arial"/>
        <family val="2"/>
        <scheme val="minor"/>
      </rPr>
      <t xml:space="preserve"> </t>
    </r>
    <r>
      <rPr>
        <sz val="10"/>
        <color theme="1"/>
        <rFont val="Arial"/>
        <family val="2"/>
        <scheme val="minor"/>
      </rPr>
      <t xml:space="preserve">Refer to the Guidance Notes for further
  information.
</t>
    </r>
  </si>
  <si>
    <r>
      <t xml:space="preserve">
</t>
    </r>
    <r>
      <rPr>
        <sz val="11"/>
        <color theme="1"/>
        <rFont val="Arial"/>
        <family val="2"/>
        <scheme val="minor"/>
      </rPr>
      <t>•</t>
    </r>
    <r>
      <rPr>
        <sz val="10"/>
        <color theme="1"/>
        <rFont val="Arial"/>
        <family val="2"/>
        <scheme val="minor"/>
      </rPr>
      <t xml:space="preserve"> The CPO should be annually reporting back to the CEO
  on the HS's procurement performance. The type of
  reporting mechanism used to report the procurement
  activity should be proportionate to the level of
  complexity/risk. Refer to the Guidance Notes for further
  information.
</t>
    </r>
  </si>
  <si>
    <r>
      <rPr>
        <sz val="11"/>
        <color theme="1"/>
        <rFont val="Arial"/>
        <family val="2"/>
        <scheme val="minor"/>
      </rPr>
      <t>•</t>
    </r>
    <r>
      <rPr>
        <sz val="10"/>
        <color theme="1"/>
        <rFont val="Arial"/>
        <family val="2"/>
        <scheme val="minor"/>
      </rPr>
      <t xml:space="preserve"> As per the definitions to the HPPs, a probity assurance
  framework involves establishing the necessary processes
  and procedures to implement a risk based approach to
  ensure that the probity oversight of procurement activities
  is proportionate to the probity risk.
</t>
    </r>
    <r>
      <rPr>
        <sz val="11"/>
        <color theme="1"/>
        <rFont val="Arial"/>
        <family val="2"/>
        <scheme val="minor"/>
      </rPr>
      <t xml:space="preserve">• </t>
    </r>
    <r>
      <rPr>
        <sz val="10"/>
        <color theme="1"/>
        <rFont val="Arial"/>
        <family val="2"/>
        <scheme val="minor"/>
      </rPr>
      <t>The Probity Assurance Framework should cover
  procurement processes that can withstand probity
  scrutiny as well as incorporating good probity practices.
  What an appropriate Probity Assurance Framework 
  looks like for the HS will depend on the specific
  governance structure of the health service. Refer to the
  Guidance Notes for further information.</t>
    </r>
  </si>
  <si>
    <r>
      <rPr>
        <sz val="11"/>
        <color theme="1"/>
        <rFont val="Arial"/>
        <family val="2"/>
        <scheme val="minor"/>
      </rPr>
      <t>•</t>
    </r>
    <r>
      <rPr>
        <sz val="10"/>
        <color theme="1"/>
        <rFont val="Arial"/>
        <family val="2"/>
        <scheme val="minor"/>
      </rPr>
      <t xml:space="preserve"> As per the definitions to the HPPs, a probity assurance
  framework involves establishing the necessary processes
  and procedures to implement a risk based approach to
  ensure that the probity oversight of procurement activities
  is proportionate to the probity risk.
</t>
    </r>
    <r>
      <rPr>
        <sz val="11"/>
        <color theme="1"/>
        <rFont val="Arial"/>
        <family val="2"/>
        <scheme val="minor"/>
      </rPr>
      <t>•</t>
    </r>
    <r>
      <rPr>
        <sz val="10"/>
        <color theme="1"/>
        <rFont val="Arial"/>
        <family val="2"/>
        <scheme val="minor"/>
      </rPr>
      <t xml:space="preserve"> The Probity Assurance Framework should cover
  procurement processes that can withstand probity
  scrutiny as well as incorporating good probity practices.
  What an appropriate Probity Assurance Framework 
  looks like for the HS will depend on the specific
  governance structure of the health service. Refer to the
  Guidance Notes for further information.</t>
    </r>
  </si>
  <si>
    <r>
      <rPr>
        <sz val="11"/>
        <color theme="1"/>
        <rFont val="Arial"/>
        <family val="2"/>
        <scheme val="minor"/>
      </rPr>
      <t>•</t>
    </r>
    <r>
      <rPr>
        <sz val="10"/>
        <color theme="1"/>
        <rFont val="Arial"/>
        <family val="2"/>
        <scheme val="minor"/>
      </rPr>
      <t xml:space="preserve"> This step is only appropriate if the HS has been unable 
   to find the goods or service they require from the market.
   Refer to the Guidance Notes for further information.</t>
    </r>
  </si>
  <si>
    <r>
      <rPr>
        <i/>
        <sz val="11"/>
        <color theme="1"/>
        <rFont val="Arial"/>
        <family val="2"/>
        <scheme val="minor"/>
      </rPr>
      <t>•</t>
    </r>
    <r>
      <rPr>
        <i/>
        <sz val="10"/>
        <color theme="1"/>
        <rFont val="Arial"/>
        <family val="2"/>
        <scheme val="minor"/>
      </rPr>
      <t xml:space="preserve"> </t>
    </r>
    <r>
      <rPr>
        <sz val="10"/>
        <color theme="1"/>
        <rFont val="Arial"/>
        <family val="2"/>
        <scheme val="minor"/>
      </rPr>
      <t>The HS's market approach needs to clearly document a
   confidentiality process to make clear how supplier bids
   will be safeguarded.</t>
    </r>
    <r>
      <rPr>
        <sz val="10"/>
        <color rgb="FFFF0000"/>
        <rFont val="Arial"/>
        <family val="2"/>
        <scheme val="minor"/>
      </rPr>
      <t xml:space="preserve"> </t>
    </r>
    <r>
      <rPr>
        <sz val="10"/>
        <color theme="1"/>
        <rFont val="Arial"/>
        <family val="2"/>
        <scheme val="minor"/>
      </rPr>
      <t>The HS should consider limiting the
   access to supplier bids to only allow access to those
   who require it. Refer to the Guidance Notes for further
   information.</t>
    </r>
  </si>
  <si>
    <r>
      <rPr>
        <i/>
        <sz val="11"/>
        <color theme="1"/>
        <rFont val="Arial"/>
        <family val="2"/>
        <scheme val="minor"/>
      </rPr>
      <t>•</t>
    </r>
    <r>
      <rPr>
        <i/>
        <sz val="10"/>
        <color theme="1"/>
        <rFont val="Arial"/>
        <family val="2"/>
        <scheme val="minor"/>
      </rPr>
      <t xml:space="preserve"> </t>
    </r>
    <r>
      <rPr>
        <sz val="10"/>
        <color theme="1"/>
        <rFont val="Arial"/>
        <family val="2"/>
        <scheme val="minor"/>
      </rPr>
      <t>The HS's market approach needs to clearly document a
   confidentiality process to make clear how supplier bids
   will be safeguarded. In rural HS training on confidential
   and commercially sensitive should be provided in this
   area.</t>
    </r>
    <r>
      <rPr>
        <sz val="10"/>
        <color rgb="FFFF0000"/>
        <rFont val="Arial"/>
        <family val="2"/>
        <scheme val="minor"/>
      </rPr>
      <t xml:space="preserve"> </t>
    </r>
    <r>
      <rPr>
        <sz val="10"/>
        <color theme="1"/>
        <rFont val="Arial"/>
        <family val="2"/>
        <scheme val="minor"/>
      </rPr>
      <t>Refer to the Guidance Notes for further information.</t>
    </r>
  </si>
  <si>
    <r>
      <rPr>
        <sz val="11"/>
        <color theme="1"/>
        <rFont val="Arial"/>
        <family val="2"/>
        <scheme val="minor"/>
      </rPr>
      <t>•</t>
    </r>
    <r>
      <rPr>
        <sz val="10"/>
        <color theme="1"/>
        <rFont val="Arial"/>
        <family val="2"/>
        <scheme val="minor"/>
      </rPr>
      <t xml:space="preserve"> The HS has an ongoing obligation to review its CMS to
  identify any improvement opportunities. Refer to the
  Guidance Notes for further information.</t>
    </r>
  </si>
  <si>
    <r>
      <rPr>
        <sz val="11"/>
        <color theme="1"/>
        <rFont val="Arial"/>
        <family val="2"/>
        <scheme val="minor"/>
      </rPr>
      <t xml:space="preserve">• </t>
    </r>
    <r>
      <rPr>
        <sz val="10"/>
        <color theme="1"/>
        <rFont val="Arial"/>
        <family val="2"/>
        <scheme val="minor"/>
      </rPr>
      <t>The HS has an ongoing obligation to review its CMS to
  identify any improvement opportunities.</t>
    </r>
    <r>
      <rPr>
        <sz val="10"/>
        <color rgb="FFFF0000"/>
        <rFont val="Arial"/>
        <family val="2"/>
        <scheme val="minor"/>
      </rPr>
      <t xml:space="preserve"> </t>
    </r>
    <r>
      <rPr>
        <sz val="10"/>
        <color theme="1"/>
        <rFont val="Arial"/>
        <family val="2"/>
        <scheme val="minor"/>
      </rPr>
      <t>Refer to the
  Guidance Notes for further information.</t>
    </r>
  </si>
  <si>
    <r>
      <t xml:space="preserve">
</t>
    </r>
    <r>
      <rPr>
        <sz val="11"/>
        <color theme="1"/>
        <rFont val="Arial"/>
        <family val="2"/>
        <scheme val="minor"/>
      </rPr>
      <t>•</t>
    </r>
    <r>
      <rPr>
        <sz val="10"/>
        <color theme="1"/>
        <rFont val="Arial"/>
        <family val="2"/>
        <scheme val="minor"/>
      </rPr>
      <t xml:space="preserve"> It is at the HS's discretion to determine the format of the
  contracts register. Refer to the Guidance Notes for further
  information.</t>
    </r>
  </si>
  <si>
    <r>
      <t xml:space="preserve">
</t>
    </r>
    <r>
      <rPr>
        <sz val="11"/>
        <color theme="1"/>
        <rFont val="Arial"/>
        <family val="2"/>
        <scheme val="minor"/>
      </rPr>
      <t>•</t>
    </r>
    <r>
      <rPr>
        <sz val="10"/>
        <color theme="1"/>
        <rFont val="Arial"/>
        <family val="2"/>
        <scheme val="minor"/>
      </rPr>
      <t xml:space="preserve"> Refer to the Guidance Notes for further information about
  the asset register. </t>
    </r>
    <r>
      <rPr>
        <sz val="10"/>
        <color rgb="FFFF0000"/>
        <rFont val="Arial"/>
        <family val="2"/>
        <scheme val="minor"/>
      </rPr>
      <t xml:space="preserve">
 </t>
    </r>
  </si>
  <si>
    <r>
      <t xml:space="preserve">
</t>
    </r>
    <r>
      <rPr>
        <sz val="11"/>
        <color theme="1"/>
        <rFont val="Arial"/>
        <family val="2"/>
        <scheme val="minor"/>
      </rPr>
      <t>•</t>
    </r>
    <r>
      <rPr>
        <sz val="10"/>
        <color theme="1"/>
        <rFont val="Arial"/>
        <family val="2"/>
        <scheme val="minor"/>
      </rPr>
      <t xml:space="preserve">  Refer to the Guidance Notes for further information about
   the asset register. </t>
    </r>
  </si>
  <si>
    <r>
      <rPr>
        <b/>
        <sz val="10"/>
        <color theme="1"/>
        <rFont val="Arial"/>
        <family val="2"/>
        <scheme val="minor"/>
      </rPr>
      <t xml:space="preserve">
2. What other documents should I use in conjunction with the tool?
</t>
    </r>
    <r>
      <rPr>
        <sz val="10"/>
        <color theme="1"/>
        <rFont val="Arial"/>
        <family val="2"/>
        <scheme val="minor"/>
      </rPr>
      <t xml:space="preserve">Documents that need to be read in conjunction with the tool are as follows:
</t>
    </r>
    <r>
      <rPr>
        <sz val="11"/>
        <color theme="1"/>
        <rFont val="Arial"/>
        <family val="2"/>
        <scheme val="minor"/>
      </rPr>
      <t>•</t>
    </r>
    <r>
      <rPr>
        <sz val="10"/>
        <color theme="1"/>
        <rFont val="Arial"/>
        <family val="2"/>
        <scheme val="minor"/>
      </rPr>
      <t xml:space="preserve"> HPV Audit Program: Guidance Notes; and
</t>
    </r>
    <r>
      <rPr>
        <sz val="11"/>
        <color theme="1"/>
        <rFont val="Arial"/>
        <family val="2"/>
        <scheme val="minor"/>
      </rPr>
      <t xml:space="preserve">• </t>
    </r>
    <r>
      <rPr>
        <sz val="10"/>
        <color theme="1"/>
        <rFont val="Arial"/>
        <family val="2"/>
        <scheme val="minor"/>
      </rPr>
      <t>HPV guides (referenced within the HPV Audit Program: Guidance Notes)
If you have any questions about the tool or supporting documents, please contact your Customer Relationship Manager or email: compliance@hpv.org.au.</t>
    </r>
  </si>
  <si>
    <r>
      <rPr>
        <b/>
        <sz val="10"/>
        <color theme="1"/>
        <rFont val="Arial"/>
        <family val="2"/>
        <scheme val="minor"/>
      </rPr>
      <t xml:space="preserve">
3. HPV Audit Program: Guidance Notes (Guidance Notes)</t>
    </r>
    <r>
      <rPr>
        <sz val="10"/>
        <color theme="1"/>
        <rFont val="Arial"/>
        <family val="2"/>
        <scheme val="minor"/>
      </rPr>
      <t xml:space="preserve">
The Guidance Notes aim to provide support to HSs for the auditing requirement specified under the HPPs. It is recommended that the HS and its chosen auditor refer to the Guidance Notes and the referenced supporting material when completing a compliance audit.  
Appendix C of the Guidance Notes lists the relevant HSs for the suggested control categories (metro, regional and rural). The HS should refer to this Appendix when determining which 'suggested controls' column to use in the tool. The 'suggested controls' seek to provide suggestions to metro, regional and rural hospitals/health services on how to comply with a particular HPP policy requirements.
</t>
    </r>
    <r>
      <rPr>
        <b/>
        <sz val="10"/>
        <color theme="1"/>
        <rFont val="Arial"/>
        <family val="2"/>
        <scheme val="minor"/>
      </rPr>
      <t>N</t>
    </r>
    <r>
      <rPr>
        <b/>
        <i/>
        <sz val="10"/>
        <color theme="1"/>
        <rFont val="Arial"/>
        <family val="2"/>
        <scheme val="minor"/>
      </rPr>
      <t>OTE:</t>
    </r>
    <r>
      <rPr>
        <i/>
        <sz val="10"/>
        <color theme="1"/>
        <rFont val="Arial"/>
        <family val="2"/>
        <scheme val="minor"/>
      </rPr>
      <t xml:space="preserve"> It is to be made clear that these Guidance Notes are purely for guidance purposes only and should not be treated as legal advice.</t>
    </r>
    <r>
      <rPr>
        <sz val="10"/>
        <color theme="1"/>
        <rFont val="Arial"/>
        <family val="2"/>
        <scheme val="minor"/>
      </rPr>
      <t xml:space="preserve">
</t>
    </r>
  </si>
  <si>
    <r>
      <t xml:space="preserve">
</t>
    </r>
    <r>
      <rPr>
        <b/>
        <sz val="10"/>
        <color theme="1"/>
        <rFont val="Arial"/>
        <family val="2"/>
        <scheme val="minor"/>
      </rPr>
      <t>4. Issues and Associated Risks</t>
    </r>
    <r>
      <rPr>
        <sz val="10"/>
        <color theme="1"/>
        <rFont val="Arial"/>
        <family val="2"/>
        <scheme val="minor"/>
      </rPr>
      <t xml:space="preserve">
Appendix B of the Guidance Notes details the compliance issues noted from previous audits conducted and the HPV risk rating. HPV began its rolling three-year audit program in 2016, with the first set of selected health services required to provide a full audit by 30 June 2017. 
The information contained in Appendix B is for guidance purposes only and should not be treated as an exhaustive list of non-compliance; limit an auditor's risk rating methodology; or accepted risk tolerance of a HS. However, if the HS or its auditor note a compliance issue identified within the appendix, they are encouraged to use the same HPV rating specified.
</t>
    </r>
  </si>
  <si>
    <r>
      <rPr>
        <i/>
        <sz val="11"/>
        <color theme="1"/>
        <rFont val="Arial"/>
        <family val="2"/>
        <scheme val="minor"/>
      </rPr>
      <t>•</t>
    </r>
    <r>
      <rPr>
        <sz val="10"/>
        <color theme="1"/>
        <rFont val="Arial"/>
        <family val="2"/>
        <scheme val="minor"/>
      </rPr>
      <t xml:space="preserve">Check that the HS has a complaints register in place and
  ensure that it is kept up to date with procurement 
  complaints.
</t>
    </r>
    <r>
      <rPr>
        <sz val="11"/>
        <color theme="1"/>
        <rFont val="Arial"/>
        <family val="2"/>
        <scheme val="minor"/>
      </rPr>
      <t xml:space="preserve">• </t>
    </r>
    <r>
      <rPr>
        <sz val="10"/>
        <color theme="1"/>
        <rFont val="Arial"/>
        <family val="2"/>
        <scheme val="minor"/>
      </rPr>
      <t xml:space="preserve">The complaints register can be in any chosen format
  such as an excel spreadsheet.
</t>
    </r>
  </si>
  <si>
    <t>What is the HS's compliance status to Section 2.2:</t>
  </si>
  <si>
    <t>What is the HS's compliance status to Section 2.3:</t>
  </si>
  <si>
    <t>What is the HS's compliance status to Section 2.4:</t>
  </si>
  <si>
    <t>What is the HS's compliance status to Section 2.6:</t>
  </si>
  <si>
    <t>What is the HS's compliance status to Section 2.9:</t>
  </si>
  <si>
    <t>What is the HS's compliance status to Section 3.4:</t>
  </si>
  <si>
    <t>What is the HS's compliance status to Section 4.2:</t>
  </si>
  <si>
    <t>What is the HS's compliance status to Section 4.3:</t>
  </si>
  <si>
    <t>What is the HS's compliance status to Section 4.4:</t>
  </si>
  <si>
    <t>What is the HS's compliance status to Section 4.5:</t>
  </si>
  <si>
    <t>What is the HS's compliance status to Section 4.6:</t>
  </si>
  <si>
    <t xml:space="preserve">
What is the HS's compliance status to Section 2.4:</t>
  </si>
  <si>
    <t>What is the HS's compliance status to Section 2.5:</t>
  </si>
  <si>
    <t>What is the HS's compliance status to Section 2.7:</t>
  </si>
  <si>
    <t xml:space="preserve">
What is the HS's compliance status to Section 3.3:
</t>
  </si>
  <si>
    <t>What is the HS's compliance status to Section 4.1:</t>
  </si>
  <si>
    <t xml:space="preserve">
What is the HS's compliance status to Section 2.3:</t>
  </si>
  <si>
    <t xml:space="preserve">
What is the HS's compliance status to Section 2.5:
</t>
  </si>
  <si>
    <t xml:space="preserve">
What is the HS's compliance status to Section 2.10:</t>
  </si>
  <si>
    <t>What is the HS's compliance status to Section 2.11:</t>
  </si>
  <si>
    <t>What is the HS's compliance status to Section 2.12:</t>
  </si>
  <si>
    <t>What is the HS's compliance status to Section 2.16:</t>
  </si>
  <si>
    <t>What is the HS's compliance status to Section 3.2:</t>
  </si>
  <si>
    <t xml:space="preserve">What is the HS's compliance status to Section 3.5:
</t>
  </si>
  <si>
    <t>What is the HS's compliance status to Section 3.7:</t>
  </si>
  <si>
    <t>What is the HS's compliance status to Section 2.8:</t>
  </si>
  <si>
    <t>What is the HS's compliance status to Section 2.18:</t>
  </si>
  <si>
    <r>
      <rPr>
        <b/>
        <i/>
        <sz val="10"/>
        <color theme="1"/>
        <rFont val="Arial"/>
        <family val="2"/>
        <scheme val="minor"/>
      </rPr>
      <t xml:space="preserve">
3.3.  </t>
    </r>
    <r>
      <rPr>
        <i/>
        <sz val="10"/>
        <color theme="1"/>
        <rFont val="Arial"/>
        <family val="2"/>
        <scheme val="minor"/>
      </rPr>
      <t xml:space="preserve">
Specific health service reporting requirements include: 
</t>
    </r>
  </si>
  <si>
    <t xml:space="preserve">
What is the HS's compliance status to Section 3.3:
 </t>
  </si>
  <si>
    <t>f.  an annual submission of health service activity report
    detailing all procurement activity
   (Not Required based on updated HPV advice)</t>
  </si>
  <si>
    <t>j. Does the HS report annually, or otherwise requested by
   HPV, details of all on-selling arrangements that relate 
   to goods or services under a HPV collective agreement?
   (Not Required based on updated HPV advice)</t>
  </si>
  <si>
    <r>
      <rPr>
        <b/>
        <sz val="10"/>
        <color theme="1"/>
        <rFont val="Arial"/>
        <family val="2"/>
        <scheme val="minor"/>
      </rPr>
      <t xml:space="preserve">
1. What is the Compliance Assessment Tool (the tool)?</t>
    </r>
    <r>
      <rPr>
        <sz val="10"/>
        <color theme="1"/>
        <rFont val="Arial"/>
        <family val="2"/>
        <scheme val="minor"/>
      </rPr>
      <t xml:space="preserve">
The tool has been designed to be used by a health services (HS) to monitor and assess their compliance to Health Purchasing Victoria's (HPV) five Health Purchasing Policies (HPPs). It is aimed at assisting and supporting HSs in identifying gaps within their compliance framework in relation to the HPPs. 
An overview on how to use the tool and supporting documents are noted across and below, however more detailed guidance can be found within the HPV Audit Program: Guidance Notes.
</t>
    </r>
  </si>
  <si>
    <t xml:space="preserve">Steps for completing the tool </t>
  </si>
  <si>
    <r>
      <rPr>
        <sz val="11"/>
        <color theme="1"/>
        <rFont val="Arial"/>
        <family val="2"/>
        <scheme val="minor"/>
      </rPr>
      <t>•</t>
    </r>
    <r>
      <rPr>
        <sz val="10"/>
        <color theme="1"/>
        <rFont val="Arial"/>
        <family val="2"/>
        <scheme val="minor"/>
      </rPr>
      <t xml:space="preserve"> The HS should familiarise themselves with the contents of the HPPs, the HPV guides and the structure of the tool.</t>
    </r>
  </si>
  <si>
    <r>
      <rPr>
        <sz val="11"/>
        <color theme="1"/>
        <rFont val="Arial"/>
        <family val="2"/>
        <scheme val="minor"/>
      </rPr>
      <t>•</t>
    </r>
    <r>
      <rPr>
        <sz val="10"/>
        <color theme="1"/>
        <rFont val="Arial"/>
        <family val="2"/>
        <scheme val="minor"/>
      </rPr>
      <t xml:space="preserve"> Select the 'Policy One' tab and assess each policy requirement specified, the suggested controls and answer the HS questions. - this should be read in conjunction with the Guidance Notes and HPV guides.
</t>
    </r>
    <r>
      <rPr>
        <sz val="11"/>
        <color theme="1"/>
        <rFont val="Arial"/>
        <family val="2"/>
        <scheme val="minor"/>
      </rPr>
      <t>•</t>
    </r>
    <r>
      <rPr>
        <sz val="10"/>
        <color theme="1"/>
        <rFont val="Arial"/>
        <family val="2"/>
        <scheme val="minor"/>
      </rPr>
      <t xml:space="preserve"> A brief explanation on the relevance of each column that makes up the tool is as follows:
</t>
    </r>
  </si>
  <si>
    <r>
      <rPr>
        <sz val="11"/>
        <color theme="1"/>
        <rFont val="Arial"/>
        <family val="2"/>
        <scheme val="minor"/>
      </rPr>
      <t>•</t>
    </r>
    <r>
      <rPr>
        <sz val="10"/>
        <color theme="1"/>
        <rFont val="Arial"/>
        <family val="2"/>
        <scheme val="minor"/>
      </rPr>
      <t xml:space="preserve"> If a HS is partially compliant or non-compliant to a HPP policy requirement, the audit report must outline:
   - the reasons for the partial or non-compliance;                                                - provide a risk rating;
   - identify appropriate actions to rectify the partial or non compliance; and           - note the timeframes to achieve full compliance. 
The Guidance Notes detail a suggested format for the audit report.</t>
    </r>
  </si>
  <si>
    <r>
      <t xml:space="preserve">
</t>
    </r>
    <r>
      <rPr>
        <b/>
        <sz val="10"/>
        <color theme="1"/>
        <rFont val="Arial"/>
        <family val="2"/>
        <scheme val="minor"/>
      </rPr>
      <t>2.3</t>
    </r>
    <r>
      <rPr>
        <sz val="10"/>
        <color theme="1"/>
        <rFont val="Arial"/>
        <family val="2"/>
        <scheme val="minor"/>
      </rPr>
      <t xml:space="preserve">. 
</t>
    </r>
    <r>
      <rPr>
        <i/>
        <sz val="10"/>
        <color theme="1"/>
        <rFont val="Arial"/>
        <family val="2"/>
        <scheme val="minor"/>
      </rPr>
      <t>In establishing a governance framework, the CEO must ensure roles and responsibilities are clearly identified and defined, procurement strategies and plans are developed, implemented and monitored for compliance</t>
    </r>
  </si>
  <si>
    <r>
      <t xml:space="preserve">
</t>
    </r>
    <r>
      <rPr>
        <b/>
        <sz val="10"/>
        <color theme="1"/>
        <rFont val="Arial"/>
        <family val="2"/>
        <scheme val="minor"/>
      </rPr>
      <t>2.4.</t>
    </r>
    <r>
      <rPr>
        <sz val="10"/>
        <color theme="1"/>
        <rFont val="Arial"/>
        <family val="2"/>
        <scheme val="minor"/>
      </rPr>
      <t xml:space="preserve"> 
</t>
    </r>
    <r>
      <rPr>
        <i/>
        <sz val="10"/>
        <color theme="1"/>
        <rFont val="Arial"/>
        <family val="2"/>
        <scheme val="minor"/>
      </rPr>
      <t xml:space="preserve">The CEO of the mandated health service must establish the role of Chief Procurement Officer (CPO) that has visibility and oversight of the entire non-salary spend profile of the health service. This includes, but is not limited to, consumable supplies including prostheses and pharmaceuticals, capital equipment, information technology supplies and services, engineering, facilities management and support services, and professional and clinical services. 
</t>
    </r>
  </si>
  <si>
    <r>
      <t xml:space="preserve">
</t>
    </r>
    <r>
      <rPr>
        <b/>
        <sz val="10"/>
        <color theme="1"/>
        <rFont val="Arial"/>
        <family val="2"/>
        <scheme val="minor"/>
      </rPr>
      <t>2.8.</t>
    </r>
    <r>
      <rPr>
        <sz val="10"/>
        <color theme="1"/>
        <rFont val="Arial"/>
        <family val="2"/>
        <scheme val="minor"/>
      </rPr>
      <t xml:space="preserve"> 
</t>
    </r>
    <r>
      <rPr>
        <i/>
        <sz val="10"/>
        <color theme="1"/>
        <rFont val="Arial"/>
        <family val="2"/>
        <scheme val="minor"/>
      </rPr>
      <t xml:space="preserve">The governance framework is underpinned by a procurement strategy for the mandated health service. This strategy provides an overview of the organisation’s procurement profile and includes the following components: 
</t>
    </r>
    <r>
      <rPr>
        <b/>
        <i/>
        <sz val="10"/>
        <color theme="1"/>
        <rFont val="Arial"/>
        <family val="2"/>
        <scheme val="minor"/>
      </rPr>
      <t>a</t>
    </r>
    <r>
      <rPr>
        <i/>
        <sz val="10"/>
        <color theme="1"/>
        <rFont val="Arial"/>
        <family val="2"/>
        <scheme val="minor"/>
      </rPr>
      <t xml:space="preserve">. Procurement Activity Plan - detailing a list of all anticipated procurement activities
    that the health service anticipates taking to market in the next 12-18 months 
</t>
    </r>
    <r>
      <rPr>
        <b/>
        <i/>
        <sz val="10"/>
        <color theme="1"/>
        <rFont val="Arial"/>
        <family val="2"/>
        <scheme val="minor"/>
      </rPr>
      <t>b.</t>
    </r>
    <r>
      <rPr>
        <i/>
        <sz val="10"/>
        <color theme="1"/>
        <rFont val="Arial"/>
        <family val="2"/>
        <scheme val="minor"/>
      </rPr>
      <t xml:space="preserve"> Capability Development Plan - that identifies the steps to be taken to improve
    capability within the health service to be able to undertake all the procurement 
    needs of the entity 
</t>
    </r>
    <r>
      <rPr>
        <b/>
        <i/>
        <sz val="10"/>
        <color theme="1"/>
        <rFont val="Arial"/>
        <family val="2"/>
        <scheme val="minor"/>
      </rPr>
      <t xml:space="preserve">c. </t>
    </r>
    <r>
      <rPr>
        <i/>
        <sz val="10"/>
        <color theme="1"/>
        <rFont val="Arial"/>
        <family val="2"/>
        <scheme val="minor"/>
      </rPr>
      <t xml:space="preserve">Supplier Engagement Plan - that documents all the processes, systems and
    communication strategies to maintain good relationships with existing and
    prospective suppliers 
</t>
    </r>
    <r>
      <rPr>
        <b/>
        <i/>
        <sz val="10"/>
        <color theme="1"/>
        <rFont val="Arial"/>
        <family val="2"/>
        <scheme val="minor"/>
      </rPr>
      <t>d.</t>
    </r>
    <r>
      <rPr>
        <i/>
        <sz val="10"/>
        <color theme="1"/>
        <rFont val="Arial"/>
        <family val="2"/>
        <scheme val="minor"/>
      </rPr>
      <t xml:space="preserve"> Contract Management Strategy - that provides a framework, based on the spend 
    profile of the health service, for how procurement categories and individual
    procurement will be managed at the contractual stage</t>
    </r>
  </si>
  <si>
    <r>
      <t xml:space="preserve">
</t>
    </r>
    <r>
      <rPr>
        <sz val="11"/>
        <color theme="1"/>
        <rFont val="Arial"/>
        <family val="2"/>
        <scheme val="minor"/>
      </rPr>
      <t>•</t>
    </r>
    <r>
      <rPr>
        <sz val="10"/>
        <color theme="1"/>
        <rFont val="Arial"/>
        <family val="2"/>
        <scheme val="minor"/>
      </rPr>
      <t xml:space="preserve"> The HS need to ensure that their Procurement Strategy
  includes: a Procurement Activity Plan; a Capability
  Development Plan; Supplier Engagement Plan and
  Contract Management Strategy.
</t>
    </r>
    <r>
      <rPr>
        <sz val="11"/>
        <color theme="1"/>
        <rFont val="Arial"/>
        <family val="2"/>
        <scheme val="minor"/>
      </rPr>
      <t>•</t>
    </r>
    <r>
      <rPr>
        <sz val="10"/>
        <color theme="1"/>
        <rFont val="Arial"/>
        <family val="2"/>
        <scheme val="minor"/>
      </rPr>
      <t xml:space="preserve"> Check that the Procurement Strategy contains an annual
  review date by the CEO with approval email or signature.
</t>
    </r>
    <r>
      <rPr>
        <sz val="11"/>
        <color theme="1"/>
        <rFont val="Arial"/>
        <family val="2"/>
        <scheme val="minor"/>
      </rPr>
      <t>•</t>
    </r>
    <r>
      <rPr>
        <sz val="10"/>
        <color theme="1"/>
        <rFont val="Arial"/>
        <family val="2"/>
        <scheme val="minor"/>
      </rPr>
      <t xml:space="preserve"> Check that the Procurement Activity Plan details planned
  procurement activities for the next 12-18 months and
  check that a high level summary of the plan is published
  on the HS's website so that it is available to the
  public. Refer to the Guidance Notes for further 
  information.
</t>
    </r>
    <r>
      <rPr>
        <sz val="11"/>
        <color theme="1"/>
        <rFont val="Arial"/>
        <family val="2"/>
        <scheme val="minor"/>
      </rPr>
      <t/>
    </r>
  </si>
  <si>
    <r>
      <t xml:space="preserve">
</t>
    </r>
    <r>
      <rPr>
        <sz val="11"/>
        <color theme="1"/>
        <rFont val="Arial"/>
        <family val="2"/>
        <scheme val="minor"/>
      </rPr>
      <t>•</t>
    </r>
    <r>
      <rPr>
        <sz val="10"/>
        <color theme="1"/>
        <rFont val="Arial"/>
        <family val="2"/>
        <scheme val="minor"/>
      </rPr>
      <t xml:space="preserve"> The HS need to ensure that there Procurement Strategy
  includes: a Procurement Activity Plan; a Capability
  Development Plan; Supplier Engagement Plan and
  Contract Management Strategy.
</t>
    </r>
    <r>
      <rPr>
        <sz val="11"/>
        <color theme="1"/>
        <rFont val="Arial"/>
        <family val="2"/>
        <scheme val="minor"/>
      </rPr>
      <t>•</t>
    </r>
    <r>
      <rPr>
        <sz val="10"/>
        <color theme="1"/>
        <rFont val="Arial"/>
        <family val="2"/>
        <scheme val="minor"/>
      </rPr>
      <t xml:space="preserve"> Check that the Procurement Strategy contains an annual
  review date by the CEO with approval email or signature.
</t>
    </r>
    <r>
      <rPr>
        <sz val="11"/>
        <color theme="1"/>
        <rFont val="Arial"/>
        <family val="2"/>
        <scheme val="minor"/>
      </rPr>
      <t>•</t>
    </r>
    <r>
      <rPr>
        <sz val="10"/>
        <color theme="1"/>
        <rFont val="Arial"/>
        <family val="2"/>
        <scheme val="minor"/>
      </rPr>
      <t xml:space="preserve"> Check that the Procurement Activity Plan details planned
  procurement activities for the next 12-18 months and
  check that a high level summary of the plan is published
  on the HS's website so that it is available to the
  public. Refer to the Guidance Notes for further 
  information.
</t>
    </r>
    <r>
      <rPr>
        <sz val="11"/>
        <color theme="1"/>
        <rFont val="Arial"/>
        <family val="2"/>
        <scheme val="minor"/>
      </rPr>
      <t/>
    </r>
  </si>
  <si>
    <r>
      <t xml:space="preserve">
</t>
    </r>
    <r>
      <rPr>
        <i/>
        <sz val="11"/>
        <color theme="1"/>
        <rFont val="Arial"/>
        <family val="2"/>
        <scheme val="minor"/>
      </rPr>
      <t xml:space="preserve">• </t>
    </r>
    <r>
      <rPr>
        <sz val="10"/>
        <color theme="1"/>
        <rFont val="Arial"/>
        <family val="2"/>
        <scheme val="minor"/>
      </rPr>
      <t>Check that the Procurement Strategy has been reviewed
  on an annual basis, taking into account its procurement
  profile. A review date could be incorporated into the
  document and updated whenever the annual review takes
  place.</t>
    </r>
  </si>
  <si>
    <r>
      <t xml:space="preserve">
</t>
    </r>
    <r>
      <rPr>
        <sz val="11"/>
        <color theme="1"/>
        <rFont val="Arial"/>
        <family val="2"/>
        <scheme val="minor"/>
      </rPr>
      <t>•</t>
    </r>
    <r>
      <rPr>
        <sz val="10"/>
        <color theme="1"/>
        <rFont val="Arial"/>
        <family val="2"/>
        <scheme val="minor"/>
      </rPr>
      <t xml:space="preserve"> Check that the Procurement Strategy has been reviewed
  on an annual basis, taking into account its procurement
  profile. A review date could be incorporated into the
  document and updated whenever the annual review takes
  place.</t>
    </r>
  </si>
  <si>
    <r>
      <t xml:space="preserve">
</t>
    </r>
    <r>
      <rPr>
        <b/>
        <i/>
        <sz val="10"/>
        <color theme="1"/>
        <rFont val="Arial"/>
        <family val="2"/>
        <scheme val="minor"/>
      </rPr>
      <t xml:space="preserve">4.2. </t>
    </r>
    <r>
      <rPr>
        <i/>
        <sz val="10"/>
        <color theme="1"/>
        <rFont val="Arial"/>
        <family val="2"/>
        <scheme val="minor"/>
      </rPr>
      <t xml:space="preserve">
The mandated health service must develop a procurement complaints management policy that sets out the process and procedures for addressing complaints, or ensure that procurement complaints are managed according to this policy in their general complaints management policy. </t>
    </r>
  </si>
  <si>
    <r>
      <t xml:space="preserve">
</t>
    </r>
    <r>
      <rPr>
        <i/>
        <sz val="11"/>
        <color theme="1"/>
        <rFont val="Arial"/>
        <family val="2"/>
        <scheme val="minor"/>
      </rPr>
      <t>•</t>
    </r>
    <r>
      <rPr>
        <sz val="11"/>
        <color theme="1"/>
        <rFont val="Arial"/>
        <family val="2"/>
        <scheme val="minor"/>
      </rPr>
      <t xml:space="preserve"> </t>
    </r>
    <r>
      <rPr>
        <sz val="10"/>
        <color theme="1"/>
        <rFont val="Arial"/>
        <family val="2"/>
        <scheme val="minor"/>
      </rPr>
      <t xml:space="preserve">Check that the HS has a procurement complaints
  management policy in place for procurement complaints.
</t>
    </r>
    <r>
      <rPr>
        <sz val="11"/>
        <color theme="1"/>
        <rFont val="Arial"/>
        <family val="2"/>
        <scheme val="minor"/>
      </rPr>
      <t>•</t>
    </r>
    <r>
      <rPr>
        <sz val="10"/>
        <color theme="1"/>
        <rFont val="Arial"/>
        <family val="2"/>
        <scheme val="minor"/>
      </rPr>
      <t xml:space="preserve"> Check that there is adequate disclosure of complaints in
  the HS annual report.
</t>
    </r>
  </si>
  <si>
    <r>
      <t xml:space="preserve">
</t>
    </r>
    <r>
      <rPr>
        <sz val="11"/>
        <color theme="1"/>
        <rFont val="Arial"/>
        <family val="2"/>
        <scheme val="minor"/>
      </rPr>
      <t>•</t>
    </r>
    <r>
      <rPr>
        <sz val="10"/>
        <color theme="1"/>
        <rFont val="Arial"/>
        <family val="2"/>
        <scheme val="minor"/>
      </rPr>
      <t xml:space="preserve"> The HS may incorporate its complaints management
  policy into its general procurement complaints policy.
</t>
    </r>
    <r>
      <rPr>
        <sz val="11"/>
        <color theme="1"/>
        <rFont val="Arial"/>
        <family val="2"/>
        <scheme val="minor"/>
      </rPr>
      <t xml:space="preserve">• </t>
    </r>
    <r>
      <rPr>
        <sz val="10"/>
        <color theme="1"/>
        <rFont val="Arial"/>
        <family val="2"/>
        <scheme val="minor"/>
      </rPr>
      <t>Check that there is adequate disclosure of complaints in
  the HS annual report.</t>
    </r>
  </si>
  <si>
    <r>
      <t xml:space="preserve">
</t>
    </r>
    <r>
      <rPr>
        <b/>
        <i/>
        <sz val="10"/>
        <color theme="1"/>
        <rFont val="Arial"/>
        <family val="2"/>
        <scheme val="minor"/>
      </rPr>
      <t xml:space="preserve">4.3. </t>
    </r>
    <r>
      <rPr>
        <i/>
        <sz val="10"/>
        <color theme="1"/>
        <rFont val="Arial"/>
        <family val="2"/>
        <scheme val="minor"/>
      </rPr>
      <t xml:space="preserve">
The investigation of a complaint and subsequent response must be overseen by a person not involved in the subject matter of the complaint. A mandated health service’s procurement complaints management policy must be published in a public domain and easily accessible to a complainant</t>
    </r>
  </si>
  <si>
    <r>
      <rPr>
        <i/>
        <sz val="11"/>
        <color theme="1"/>
        <rFont val="Arial"/>
        <family val="2"/>
        <scheme val="minor"/>
      </rPr>
      <t xml:space="preserve">
•</t>
    </r>
    <r>
      <rPr>
        <i/>
        <sz val="10"/>
        <color theme="1"/>
        <rFont val="Arial"/>
        <family val="2"/>
        <scheme val="minor"/>
      </rPr>
      <t xml:space="preserve"> </t>
    </r>
    <r>
      <rPr>
        <sz val="10"/>
        <color theme="1"/>
        <rFont val="Arial"/>
        <family val="2"/>
        <scheme val="minor"/>
      </rPr>
      <t>A sample test of complaints, both resolved and 
   unresolved, should be checked against the procurement
   complaint management policy to ensure that due
   process and integrity have been applied during the
   complaints management process.</t>
    </r>
  </si>
  <si>
    <r>
      <rPr>
        <i/>
        <sz val="11"/>
        <color theme="1"/>
        <rFont val="Arial"/>
        <family val="2"/>
        <scheme val="minor"/>
      </rPr>
      <t xml:space="preserve">
•</t>
    </r>
    <r>
      <rPr>
        <i/>
        <sz val="10"/>
        <color theme="1"/>
        <rFont val="Arial"/>
        <family val="2"/>
        <scheme val="minor"/>
      </rPr>
      <t xml:space="preserve"> </t>
    </r>
    <r>
      <rPr>
        <sz val="10"/>
        <color theme="1"/>
        <rFont val="Arial"/>
        <family val="2"/>
        <scheme val="minor"/>
      </rPr>
      <t>A sample test of complaints, both resolved and  
   unresolved, should be checked against the procurement
   complaint management policy to ensure that due
   process and integrity have been applied during the
   complaints management process.</t>
    </r>
  </si>
  <si>
    <r>
      <t xml:space="preserve">
</t>
    </r>
    <r>
      <rPr>
        <b/>
        <i/>
        <sz val="10"/>
        <color theme="1"/>
        <rFont val="Arial"/>
        <family val="2"/>
        <scheme val="minor"/>
      </rPr>
      <t>4.5.</t>
    </r>
    <r>
      <rPr>
        <i/>
        <sz val="10"/>
        <color theme="1"/>
        <rFont val="Arial"/>
        <family val="2"/>
        <scheme val="minor"/>
      </rPr>
      <t xml:space="preserve">
Mandated health services are to inform the HPV Board within five working days of any complaint that could not be resolved to the satisfaction of the complainant</t>
    </r>
  </si>
  <si>
    <r>
      <t xml:space="preserve">
</t>
    </r>
    <r>
      <rPr>
        <b/>
        <i/>
        <sz val="10"/>
        <color theme="1"/>
        <rFont val="Arial"/>
        <family val="2"/>
        <scheme val="minor"/>
      </rPr>
      <t xml:space="preserve">4.6. </t>
    </r>
    <r>
      <rPr>
        <i/>
        <sz val="10"/>
        <color theme="1"/>
        <rFont val="Arial"/>
        <family val="2"/>
        <scheme val="minor"/>
      </rPr>
      <t xml:space="preserve">
The health service must maintain a register and report annually to their Board the following information in relation to each complaint received: 
</t>
    </r>
    <r>
      <rPr>
        <b/>
        <i/>
        <sz val="10"/>
        <color theme="1"/>
        <rFont val="Arial"/>
        <family val="2"/>
        <scheme val="minor"/>
      </rPr>
      <t>a.</t>
    </r>
    <r>
      <rPr>
        <i/>
        <sz val="10"/>
        <color theme="1"/>
        <rFont val="Arial"/>
        <family val="2"/>
        <scheme val="minor"/>
      </rPr>
      <t xml:space="preserve"> procurement activity to which the complaint relates 
</t>
    </r>
    <r>
      <rPr>
        <b/>
        <i/>
        <sz val="10"/>
        <color theme="1"/>
        <rFont val="Arial"/>
        <family val="2"/>
        <scheme val="minor"/>
      </rPr>
      <t>b</t>
    </r>
    <r>
      <rPr>
        <i/>
        <sz val="10"/>
        <color theme="1"/>
        <rFont val="Arial"/>
        <family val="2"/>
        <scheme val="minor"/>
      </rPr>
      <t xml:space="preserve">. status of the complaint confirming whether it: 
    </t>
    </r>
    <r>
      <rPr>
        <b/>
        <i/>
        <sz val="10"/>
        <color theme="1"/>
        <rFont val="Arial"/>
        <family val="2"/>
        <scheme val="minor"/>
      </rPr>
      <t>i.</t>
    </r>
    <r>
      <rPr>
        <i/>
        <sz val="10"/>
        <color theme="1"/>
        <rFont val="Arial"/>
        <family val="2"/>
        <scheme val="minor"/>
      </rPr>
      <t xml:space="preserve"> was resolved 
    </t>
    </r>
    <r>
      <rPr>
        <b/>
        <i/>
        <sz val="10"/>
        <color theme="1"/>
        <rFont val="Arial"/>
        <family val="2"/>
        <scheme val="minor"/>
      </rPr>
      <t>ii.</t>
    </r>
    <r>
      <rPr>
        <i/>
        <sz val="10"/>
        <color theme="1"/>
        <rFont val="Arial"/>
        <family val="2"/>
        <scheme val="minor"/>
      </rPr>
      <t xml:space="preserve"> is still under investigation 
    </t>
    </r>
    <r>
      <rPr>
        <b/>
        <i/>
        <sz val="10"/>
        <color theme="1"/>
        <rFont val="Arial"/>
        <family val="2"/>
        <scheme val="minor"/>
      </rPr>
      <t>iii.</t>
    </r>
    <r>
      <rPr>
        <i/>
        <sz val="10"/>
        <color theme="1"/>
        <rFont val="Arial"/>
        <family val="2"/>
        <scheme val="minor"/>
      </rPr>
      <t xml:space="preserve"> could not be resolved 
</t>
    </r>
  </si>
  <si>
    <r>
      <t xml:space="preserve">
</t>
    </r>
    <r>
      <rPr>
        <b/>
        <i/>
        <sz val="10"/>
        <color theme="1"/>
        <rFont val="Arial"/>
        <family val="2"/>
        <scheme val="minor"/>
      </rPr>
      <t xml:space="preserve">2.2. </t>
    </r>
    <r>
      <rPr>
        <i/>
        <sz val="10"/>
        <color theme="1"/>
        <rFont val="Arial"/>
        <family val="2"/>
        <scheme val="minor"/>
      </rPr>
      <t xml:space="preserve">
Mandated health services must assess the complexity of a procurement activity before it begins. Prior to the assessment, mandated health services must identify its procurement spend profile; where the health service's non-salary spend is categorised based on common supply and demand drivers and suppliers. 
</t>
    </r>
  </si>
  <si>
    <r>
      <t xml:space="preserve">
</t>
    </r>
    <r>
      <rPr>
        <b/>
        <i/>
        <sz val="10"/>
        <color theme="1"/>
        <rFont val="Arial"/>
        <family val="2"/>
        <scheme val="minor"/>
      </rPr>
      <t>2.5.</t>
    </r>
    <r>
      <rPr>
        <i/>
        <sz val="10"/>
        <color theme="1"/>
        <rFont val="Arial"/>
        <family val="2"/>
        <scheme val="minor"/>
      </rPr>
      <t xml:space="preserve">
The outcome of the complexity assessment will allocate procurement categories and individual procurements into one of four categories of complexity, and guide the market and contract management approach for each category. HPV collective agreements may occur in categories in the leveraged, focussed and strategic quadrants.
</t>
    </r>
  </si>
  <si>
    <r>
      <t xml:space="preserve">
</t>
    </r>
    <r>
      <rPr>
        <b/>
        <i/>
        <sz val="10"/>
        <color theme="1"/>
        <rFont val="Arial"/>
        <family val="2"/>
        <scheme val="minor"/>
      </rPr>
      <t xml:space="preserve">2.6. </t>
    </r>
    <r>
      <rPr>
        <i/>
        <sz val="10"/>
        <color theme="1"/>
        <rFont val="Arial"/>
        <family val="2"/>
        <scheme val="minor"/>
      </rPr>
      <t xml:space="preserve">
The mandated health service's Chief Procurement Officer (CPO) is to be consulted when determining the optimal approach to market for any procurement identified as strategic or high risk to the organisation. Consideration should also be given to engaging a probity advisor or probity auditor.</t>
    </r>
  </si>
  <si>
    <t>g. Does the HS consider and make note of how assets
    associated or accrued as part of the procurement
    activity will be managed?</t>
  </si>
  <si>
    <r>
      <t xml:space="preserve">
</t>
    </r>
    <r>
      <rPr>
        <b/>
        <i/>
        <sz val="10"/>
        <color theme="1"/>
        <rFont val="Arial"/>
        <family val="2"/>
        <scheme val="minor"/>
      </rPr>
      <t>3.4.</t>
    </r>
    <r>
      <rPr>
        <i/>
        <sz val="10"/>
        <color theme="1"/>
        <rFont val="Arial"/>
        <family val="2"/>
        <scheme val="minor"/>
      </rPr>
      <t xml:space="preserve">
The mandated health service's CPO is to be consulted when determining the optimal approach to market for any procurement identified as strategic or high risk to the organisation. The approach to market must be approved according to the mandated health services procurement governance framework.</t>
    </r>
  </si>
  <si>
    <r>
      <t xml:space="preserve">
</t>
    </r>
    <r>
      <rPr>
        <b/>
        <i/>
        <sz val="10"/>
        <color theme="1"/>
        <rFont val="Arial"/>
        <family val="2"/>
        <scheme val="minor"/>
      </rPr>
      <t xml:space="preserve">4.1. </t>
    </r>
    <r>
      <rPr>
        <i/>
        <sz val="10"/>
        <color theme="1"/>
        <rFont val="Arial"/>
        <family val="2"/>
        <scheme val="minor"/>
      </rPr>
      <t xml:space="preserve">
The Chief Executive Officer of a mandated health service (CEO) must ensure that the organisation has, or has access to, an appropriate level of procurement expertise, resources, systems and processes that enable procurement activities to be completed successfully.
</t>
    </r>
    <r>
      <rPr>
        <b/>
        <sz val="10"/>
        <color theme="1"/>
        <rFont val="Arial"/>
        <family val="2"/>
        <scheme val="minor"/>
      </rPr>
      <t/>
    </r>
  </si>
  <si>
    <r>
      <t xml:space="preserve">
</t>
    </r>
    <r>
      <rPr>
        <b/>
        <i/>
        <sz val="10"/>
        <color theme="1"/>
        <rFont val="Arial"/>
        <family val="2"/>
        <scheme val="minor"/>
      </rPr>
      <t>4.4.</t>
    </r>
    <r>
      <rPr>
        <sz val="10"/>
        <color theme="1"/>
        <rFont val="Arial"/>
        <family val="2"/>
        <scheme val="minor"/>
      </rPr>
      <t xml:space="preserve"> 
</t>
    </r>
    <r>
      <rPr>
        <i/>
        <sz val="10"/>
        <color theme="1"/>
        <rFont val="Arial"/>
        <family val="2"/>
        <scheme val="minor"/>
      </rPr>
      <t xml:space="preserve">Where the mandated health service's capability does not match the procurement complexity, the CEO must ensure the required level of capability is secured from external sources. </t>
    </r>
    <r>
      <rPr>
        <sz val="10"/>
        <color theme="1"/>
        <rFont val="Arial"/>
        <family val="2"/>
        <scheme val="minor"/>
      </rPr>
      <t xml:space="preserve">
 </t>
    </r>
  </si>
  <si>
    <r>
      <t xml:space="preserve">
</t>
    </r>
    <r>
      <rPr>
        <sz val="11"/>
        <color theme="1"/>
        <rFont val="Arial"/>
        <family val="2"/>
        <scheme val="minor"/>
      </rPr>
      <t>•</t>
    </r>
    <r>
      <rPr>
        <sz val="10"/>
        <color theme="1"/>
        <rFont val="Arial"/>
        <family val="2"/>
        <scheme val="minor"/>
      </rPr>
      <t xml:space="preserve"> The HS's CEO must call out their HS's capability if they
   feel that the procurement complexity cannot be 
   matched. In these instances the CEO must ensure as
   well as demonstrate that external sources are sought to 
   secure the level of capability required.
</t>
    </r>
    <r>
      <rPr>
        <sz val="11"/>
        <color theme="1"/>
        <rFont val="Arial"/>
        <family val="2"/>
        <scheme val="minor"/>
      </rPr>
      <t>•</t>
    </r>
    <r>
      <rPr>
        <sz val="10"/>
        <color theme="1"/>
        <rFont val="Arial"/>
        <family val="2"/>
        <scheme val="minor"/>
      </rPr>
      <t xml:space="preserve">  A rural HS may choose to work with other HS's in its
   region, if the right capability can be achieved.</t>
    </r>
  </si>
  <si>
    <r>
      <t xml:space="preserve">
</t>
    </r>
    <r>
      <rPr>
        <b/>
        <i/>
        <sz val="10"/>
        <color theme="1"/>
        <rFont val="Arial"/>
        <family val="2"/>
        <scheme val="minor"/>
      </rPr>
      <t xml:space="preserve">2.2. </t>
    </r>
    <r>
      <rPr>
        <i/>
        <sz val="10"/>
        <color theme="1"/>
        <rFont val="Arial"/>
        <family val="2"/>
        <scheme val="minor"/>
      </rPr>
      <t xml:space="preserve">
In addition to achieving the optimal value for money outcome, the market approach process must ensure all potential suppliers are treated fairly, have access to similar information and that standards of probity, confidentiality and security are applied in the conduct of all actions between the mandated health service and suppliers. 
 </t>
    </r>
  </si>
  <si>
    <r>
      <t xml:space="preserve">
</t>
    </r>
    <r>
      <rPr>
        <b/>
        <i/>
        <sz val="10"/>
        <color theme="1"/>
        <rFont val="Arial"/>
        <family val="2"/>
        <scheme val="minor"/>
      </rPr>
      <t>2.3.</t>
    </r>
    <r>
      <rPr>
        <i/>
        <sz val="10"/>
        <color theme="1"/>
        <rFont val="Arial"/>
        <family val="2"/>
        <scheme val="minor"/>
      </rPr>
      <t xml:space="preserve"> 
Mandated health services must develop and apply an appropriate market approach that: 
</t>
    </r>
    <r>
      <rPr>
        <b/>
        <i/>
        <sz val="10"/>
        <color theme="1"/>
        <rFont val="Arial"/>
        <family val="2"/>
        <scheme val="minor"/>
      </rPr>
      <t/>
    </r>
  </si>
  <si>
    <r>
      <t xml:space="preserve">
</t>
    </r>
    <r>
      <rPr>
        <b/>
        <i/>
        <sz val="10"/>
        <color theme="1"/>
        <rFont val="Arial"/>
        <family val="2"/>
        <scheme val="minor"/>
      </rPr>
      <t>3.5.</t>
    </r>
    <r>
      <rPr>
        <i/>
        <sz val="10"/>
        <color theme="1"/>
        <rFont val="Arial"/>
        <family val="2"/>
        <scheme val="minor"/>
      </rPr>
      <t xml:space="preserve"> 
Mandated health services must ensure: 
</t>
    </r>
    <r>
      <rPr>
        <b/>
        <i/>
        <sz val="10"/>
        <color theme="1"/>
        <rFont val="Arial"/>
        <family val="2"/>
        <scheme val="minor"/>
      </rPr>
      <t>a.</t>
    </r>
    <r>
      <rPr>
        <i/>
        <sz val="10"/>
        <color theme="1"/>
        <rFont val="Arial"/>
        <family val="2"/>
        <scheme val="minor"/>
      </rPr>
      <t xml:space="preserve"> the negotiation process is transparent, recorded and conducted in a manner that is 
    fair and equitable for all parties shortlisted  
</t>
    </r>
    <r>
      <rPr>
        <b/>
        <i/>
        <sz val="10"/>
        <color theme="1"/>
        <rFont val="Arial"/>
        <family val="2"/>
        <scheme val="minor"/>
      </rPr>
      <t>b</t>
    </r>
    <r>
      <rPr>
        <i/>
        <sz val="10"/>
        <color theme="1"/>
        <rFont val="Arial"/>
        <family val="2"/>
        <scheme val="minor"/>
      </rPr>
      <t xml:space="preserve">. negotiation outcomes are clearly defined and documented 
</t>
    </r>
    <r>
      <rPr>
        <b/>
        <i/>
        <sz val="10"/>
        <color theme="1"/>
        <rFont val="Arial"/>
        <family val="2"/>
        <scheme val="minor"/>
      </rPr>
      <t>c.</t>
    </r>
    <r>
      <rPr>
        <i/>
        <sz val="10"/>
        <color theme="1"/>
        <rFont val="Arial"/>
        <family val="2"/>
        <scheme val="minor"/>
      </rPr>
      <t xml:space="preserve"> negotiations seeking further information, improvements to a supplier’s bid or a best 
    and final offer are conducted in a consistent manner and that any accepted 
    improvements are within the scope of the market approach </t>
    </r>
  </si>
  <si>
    <t>What is the HS's compliance status to Section 3.5:</t>
  </si>
  <si>
    <r>
      <t xml:space="preserve">
</t>
    </r>
    <r>
      <rPr>
        <b/>
        <i/>
        <sz val="10"/>
        <color theme="1"/>
        <rFont val="Arial"/>
        <family val="2"/>
        <scheme val="minor"/>
      </rPr>
      <t xml:space="preserve">3.6. </t>
    </r>
    <r>
      <rPr>
        <i/>
        <sz val="10"/>
        <color theme="1"/>
        <rFont val="Arial"/>
        <family val="2"/>
        <scheme val="minor"/>
      </rPr>
      <t xml:space="preserve">
Mandated health services must: 
</t>
    </r>
    <r>
      <rPr>
        <b/>
        <i/>
        <sz val="10"/>
        <color theme="1"/>
        <rFont val="Arial"/>
        <family val="2"/>
        <scheme val="minor"/>
      </rPr>
      <t>a.</t>
    </r>
    <r>
      <rPr>
        <i/>
        <sz val="10"/>
        <color theme="1"/>
        <rFont val="Arial"/>
        <family val="2"/>
        <scheme val="minor"/>
      </rPr>
      <t xml:space="preserve"> inform all suppliers of the status of their submissions 
</t>
    </r>
    <r>
      <rPr>
        <b/>
        <i/>
        <sz val="10"/>
        <color theme="1"/>
        <rFont val="Arial"/>
        <family val="2"/>
        <scheme val="minor"/>
      </rPr>
      <t>b</t>
    </r>
    <r>
      <rPr>
        <i/>
        <sz val="10"/>
        <color theme="1"/>
        <rFont val="Arial"/>
        <family val="2"/>
        <scheme val="minor"/>
      </rPr>
      <t xml:space="preserve">. create a formal agreement between parties for the selected supplier(s) which clearly 
    outlines the responsibilities of both parties including any commitments made in the
    supplier response to the invitation to supply concerning delivery of the requirements 
    and performance measures 
</t>
    </r>
    <r>
      <rPr>
        <b/>
        <i/>
        <sz val="10"/>
        <color theme="1"/>
        <rFont val="Arial"/>
        <family val="2"/>
        <scheme val="minor"/>
      </rPr>
      <t>c</t>
    </r>
    <r>
      <rPr>
        <i/>
        <sz val="10"/>
        <color theme="1"/>
        <rFont val="Arial"/>
        <family val="2"/>
        <scheme val="minor"/>
      </rPr>
      <t>. debrief unsuccessful suppliers in relation to their submission, if requested</t>
    </r>
  </si>
  <si>
    <t>What is the HS's compliance status to Section 3.6:</t>
  </si>
  <si>
    <r>
      <t xml:space="preserve">
</t>
    </r>
    <r>
      <rPr>
        <b/>
        <i/>
        <sz val="10"/>
        <color theme="1"/>
        <rFont val="Arial"/>
        <family val="2"/>
        <scheme val="minor"/>
      </rPr>
      <t xml:space="preserve">4.2. </t>
    </r>
    <r>
      <rPr>
        <i/>
        <sz val="10"/>
        <color theme="1"/>
        <rFont val="Arial"/>
        <family val="2"/>
        <scheme val="minor"/>
      </rPr>
      <t xml:space="preserve">
In a critical incident, a mandated health service may adopt streamlined and flexible procurement processes to facilitate an immediate response to an emergency, crisis or disaster. If such a process is adopted, the mandated health service must: 
</t>
    </r>
    <r>
      <rPr>
        <b/>
        <i/>
        <sz val="10"/>
        <color theme="1"/>
        <rFont val="Arial"/>
        <family val="2"/>
        <scheme val="minor"/>
      </rPr>
      <t>a.</t>
    </r>
    <r>
      <rPr>
        <i/>
        <sz val="10"/>
        <color theme="1"/>
        <rFont val="Arial"/>
        <family val="2"/>
        <scheme val="minor"/>
      </rPr>
      <t xml:space="preserve"> take into account value for money, accountability and probity to the extent that they
   can be applied given the severity and urgency of the incident 
</t>
    </r>
    <r>
      <rPr>
        <b/>
        <i/>
        <sz val="10"/>
        <color theme="1"/>
        <rFont val="Arial"/>
        <family val="2"/>
        <scheme val="minor"/>
      </rPr>
      <t>b.</t>
    </r>
    <r>
      <rPr>
        <i/>
        <sz val="10"/>
        <color theme="1"/>
        <rFont val="Arial"/>
        <family val="2"/>
        <scheme val="minor"/>
      </rPr>
      <t xml:space="preserve"> adopt minimum record keeping processes </t>
    </r>
  </si>
  <si>
    <r>
      <rPr>
        <sz val="11"/>
        <color theme="1"/>
        <rFont val="Arial"/>
        <family val="2"/>
        <scheme val="minor"/>
      </rPr>
      <t>•</t>
    </r>
    <r>
      <rPr>
        <sz val="10"/>
        <color theme="1"/>
        <rFont val="Arial"/>
        <family val="2"/>
        <scheme val="minor"/>
      </rPr>
      <t xml:space="preserve"> Check that where an organisation has implemented a
  critical incidents policy and process, this meets the
  mandatory policy requirements including disclosure
  requirements for the annual report.</t>
    </r>
  </si>
  <si>
    <r>
      <t xml:space="preserve">
</t>
    </r>
    <r>
      <rPr>
        <b/>
        <i/>
        <sz val="10"/>
        <color theme="1"/>
        <rFont val="Arial"/>
        <family val="2"/>
        <scheme val="minor"/>
      </rPr>
      <t xml:space="preserve">4.3. </t>
    </r>
    <r>
      <rPr>
        <i/>
        <sz val="10"/>
        <color theme="1"/>
        <rFont val="Arial"/>
        <family val="2"/>
        <scheme val="minor"/>
      </rPr>
      <t xml:space="preserve">
Mandated health services must adopt a format for recording the following minimum information with
a view to being accountable for decisions in relation to:
</t>
    </r>
    <r>
      <rPr>
        <b/>
        <i/>
        <sz val="10"/>
        <color theme="1"/>
        <rFont val="Arial"/>
        <family val="2"/>
        <scheme val="minor"/>
      </rPr>
      <t>a.</t>
    </r>
    <r>
      <rPr>
        <i/>
        <sz val="10"/>
        <color theme="1"/>
        <rFont val="Arial"/>
        <family val="2"/>
        <scheme val="minor"/>
      </rPr>
      <t xml:space="preserve"> the good/service being procured 
</t>
    </r>
    <r>
      <rPr>
        <b/>
        <i/>
        <sz val="10"/>
        <color theme="1"/>
        <rFont val="Arial"/>
        <family val="2"/>
        <scheme val="minor"/>
      </rPr>
      <t xml:space="preserve">b. </t>
    </r>
    <r>
      <rPr>
        <i/>
        <sz val="10"/>
        <color theme="1"/>
        <rFont val="Arial"/>
        <family val="2"/>
        <scheme val="minor"/>
      </rPr>
      <t xml:space="preserve">the purpose of the procurement activity 
</t>
    </r>
    <r>
      <rPr>
        <b/>
        <i/>
        <sz val="10"/>
        <color theme="1"/>
        <rFont val="Arial"/>
        <family val="2"/>
        <scheme val="minor"/>
      </rPr>
      <t>c.</t>
    </r>
    <r>
      <rPr>
        <i/>
        <sz val="10"/>
        <color theme="1"/>
        <rFont val="Arial"/>
        <family val="2"/>
        <scheme val="minor"/>
      </rPr>
      <t xml:space="preserve"> the total value of the procurement (including GST) 
</t>
    </r>
    <r>
      <rPr>
        <b/>
        <i/>
        <sz val="10"/>
        <color theme="1"/>
        <rFont val="Arial"/>
        <family val="2"/>
        <scheme val="minor"/>
      </rPr>
      <t>d.</t>
    </r>
    <r>
      <rPr>
        <i/>
        <sz val="10"/>
        <color theme="1"/>
        <rFont val="Arial"/>
        <family val="2"/>
        <scheme val="minor"/>
      </rPr>
      <t xml:space="preserve"> the name and contact details of the supplier 
</t>
    </r>
    <r>
      <rPr>
        <b/>
        <i/>
        <sz val="10"/>
        <color theme="1"/>
        <rFont val="Arial"/>
        <family val="2"/>
        <scheme val="minor"/>
      </rPr>
      <t>e.</t>
    </r>
    <r>
      <rPr>
        <i/>
        <sz val="10"/>
        <color theme="1"/>
        <rFont val="Arial"/>
        <family val="2"/>
        <scheme val="minor"/>
      </rPr>
      <t xml:space="preserve"> a short summary of the procurement process followed 
</t>
    </r>
    <r>
      <rPr>
        <b/>
        <i/>
        <sz val="10"/>
        <color theme="1"/>
        <rFont val="Arial"/>
        <family val="2"/>
        <scheme val="minor"/>
      </rPr>
      <t xml:space="preserve">f. </t>
    </r>
    <r>
      <rPr>
        <i/>
        <sz val="10"/>
        <color theme="1"/>
        <rFont val="Arial"/>
        <family val="2"/>
        <scheme val="minor"/>
      </rPr>
      <t xml:space="preserve">contact details of the party managing the procurement </t>
    </r>
  </si>
  <si>
    <r>
      <t xml:space="preserve">
</t>
    </r>
    <r>
      <rPr>
        <b/>
        <i/>
        <sz val="10"/>
        <color theme="1"/>
        <rFont val="Arial"/>
        <family val="2"/>
        <scheme val="minor"/>
      </rPr>
      <t>4.4.</t>
    </r>
    <r>
      <rPr>
        <i/>
        <sz val="10"/>
        <color theme="1"/>
        <rFont val="Arial"/>
        <family val="2"/>
        <scheme val="minor"/>
      </rPr>
      <t xml:space="preserve"> 
Mandated health services must maintain a register and report annually to their Board the following information regarding procurement activities during a critical incident: 
</t>
    </r>
    <r>
      <rPr>
        <b/>
        <i/>
        <sz val="10"/>
        <color theme="1"/>
        <rFont val="Arial"/>
        <family val="2"/>
        <scheme val="minor"/>
      </rPr>
      <t>a</t>
    </r>
    <r>
      <rPr>
        <i/>
        <sz val="10"/>
        <color theme="1"/>
        <rFont val="Arial"/>
        <family val="2"/>
        <scheme val="minor"/>
      </rPr>
      <t xml:space="preserve">. total value of goods purchased 
</t>
    </r>
    <r>
      <rPr>
        <b/>
        <i/>
        <sz val="10"/>
        <color theme="1"/>
        <rFont val="Arial"/>
        <family val="2"/>
        <scheme val="minor"/>
      </rPr>
      <t xml:space="preserve">b. </t>
    </r>
    <r>
      <rPr>
        <i/>
        <sz val="10"/>
        <color theme="1"/>
        <rFont val="Arial"/>
        <family val="2"/>
        <scheme val="minor"/>
      </rPr>
      <t xml:space="preserve">total value of services purchased 
</t>
    </r>
    <r>
      <rPr>
        <b/>
        <i/>
        <sz val="10"/>
        <color theme="1"/>
        <rFont val="Arial"/>
        <family val="2"/>
        <scheme val="minor"/>
      </rPr>
      <t>c</t>
    </r>
    <r>
      <rPr>
        <i/>
        <sz val="10"/>
        <color theme="1"/>
        <rFont val="Arial"/>
        <family val="2"/>
        <scheme val="minor"/>
      </rPr>
      <t xml:space="preserve">. the nature of the critical incident to which the procurement values relate 
</t>
    </r>
    <r>
      <rPr>
        <b/>
        <i/>
        <sz val="10"/>
        <color theme="1"/>
        <rFont val="Arial"/>
        <family val="2"/>
        <scheme val="minor"/>
      </rPr>
      <t>d.</t>
    </r>
    <r>
      <rPr>
        <i/>
        <sz val="10"/>
        <color theme="1"/>
        <rFont val="Arial"/>
        <family val="2"/>
        <scheme val="minor"/>
      </rPr>
      <t xml:space="preserve"> the date at which procedures under critical incidents cease (as defined by the CEO)</t>
    </r>
    <r>
      <rPr>
        <sz val="10"/>
        <color theme="1"/>
        <rFont val="Arial"/>
        <family val="2"/>
        <scheme val="minor"/>
      </rPr>
      <t xml:space="preserve">
 </t>
    </r>
  </si>
  <si>
    <r>
      <t xml:space="preserve">
</t>
    </r>
    <r>
      <rPr>
        <b/>
        <i/>
        <sz val="10"/>
        <color theme="1"/>
        <rFont val="Arial"/>
        <family val="2"/>
        <scheme val="minor"/>
      </rPr>
      <t xml:space="preserve">2.5. </t>
    </r>
    <r>
      <rPr>
        <i/>
        <sz val="10"/>
        <color theme="1"/>
        <rFont val="Arial"/>
        <family val="2"/>
        <scheme val="minor"/>
      </rPr>
      <t xml:space="preserve">
At a minimum, mandated health services must include the following in its Contract Management Strategy (CMS): 
</t>
    </r>
    <r>
      <rPr>
        <b/>
        <i/>
        <sz val="10"/>
        <color theme="1"/>
        <rFont val="Arial"/>
        <family val="2"/>
        <scheme val="minor"/>
      </rPr>
      <t/>
    </r>
  </si>
  <si>
    <r>
      <t xml:space="preserve">
</t>
    </r>
    <r>
      <rPr>
        <sz val="11"/>
        <color theme="1"/>
        <rFont val="Arial"/>
        <family val="2"/>
        <scheme val="minor"/>
      </rPr>
      <t>•</t>
    </r>
    <r>
      <rPr>
        <sz val="10"/>
        <color theme="1"/>
        <rFont val="Arial"/>
        <family val="2"/>
        <scheme val="minor"/>
      </rPr>
      <t xml:space="preserve"> Check that the a CMS is in place at an organisational
  level that meets the minimum mandatory policy
  requirements. There is no set format for preparing a CMS
  given the different organisational governance
  arrangements.
</t>
    </r>
    <r>
      <rPr>
        <sz val="11"/>
        <color theme="1"/>
        <rFont val="Arial"/>
        <family val="2"/>
        <scheme val="minor"/>
      </rPr>
      <t>•</t>
    </r>
    <r>
      <rPr>
        <sz val="10"/>
        <color theme="1"/>
        <rFont val="Arial"/>
        <family val="2"/>
        <scheme val="minor"/>
      </rPr>
      <t xml:space="preserve"> Ensure that the CMS is available and communicated to
  the relevant staff.</t>
    </r>
  </si>
  <si>
    <r>
      <t xml:space="preserve">
</t>
    </r>
    <r>
      <rPr>
        <b/>
        <i/>
        <sz val="10"/>
        <color theme="1"/>
        <rFont val="Arial"/>
        <family val="2"/>
        <scheme val="minor"/>
      </rPr>
      <t xml:space="preserve">3.2. </t>
    </r>
    <r>
      <rPr>
        <i/>
        <sz val="10"/>
        <color theme="1"/>
        <rFont val="Arial"/>
        <family val="2"/>
        <scheme val="minor"/>
      </rPr>
      <t xml:space="preserve">
Mandated health service CEOs must assign responsibility, accountability and reporting requirements, to establish and maintain asset management so as to optimise value for money, minimise risk and sustain maximum service provision.
 </t>
    </r>
  </si>
  <si>
    <r>
      <t xml:space="preserve">
</t>
    </r>
    <r>
      <rPr>
        <sz val="11"/>
        <color theme="1"/>
        <rFont val="Arial"/>
        <family val="2"/>
        <scheme val="minor"/>
      </rPr>
      <t>•</t>
    </r>
    <r>
      <rPr>
        <sz val="10"/>
        <color theme="1"/>
        <rFont val="Arial"/>
        <family val="2"/>
        <scheme val="minor"/>
      </rPr>
      <t xml:space="preserve"> The HS will need to ensure that some people are 
  assigned the responsibility of establishing and 
  maintaining an asset management system. The number
  of people involved in this system is at the HS's discretion,
  but there should be enough people with sufficient 
  capabilities to do this.</t>
    </r>
  </si>
  <si>
    <r>
      <t xml:space="preserve">
</t>
    </r>
    <r>
      <rPr>
        <sz val="11"/>
        <color theme="1"/>
        <rFont val="Arial"/>
        <family val="2"/>
        <scheme val="minor"/>
      </rPr>
      <t>•</t>
    </r>
    <r>
      <rPr>
        <sz val="10"/>
        <color theme="1"/>
        <rFont val="Arial"/>
        <family val="2"/>
        <scheme val="minor"/>
      </rPr>
      <t xml:space="preserve"> The HS will need to ensure that some people are 
  assigned the responsibility of establishing and 
  maintaining an asset management system. The number
  of people involved in this system is left to the HS to 
  determine, but there should be enough people with
  sufficient capabilities to do this</t>
    </r>
  </si>
  <si>
    <r>
      <t xml:space="preserve">
</t>
    </r>
    <r>
      <rPr>
        <b/>
        <i/>
        <sz val="10"/>
        <color theme="1"/>
        <rFont val="Arial"/>
        <family val="2"/>
        <scheme val="minor"/>
      </rPr>
      <t xml:space="preserve">3.5. </t>
    </r>
    <r>
      <rPr>
        <i/>
        <sz val="10"/>
        <color theme="1"/>
        <rFont val="Arial"/>
        <family val="2"/>
        <scheme val="minor"/>
      </rPr>
      <t xml:space="preserve">
The disposal of assets is a key consideration in the forward planning of any procurement activity. Assets of (or belonging to, or in the care, custody, or control of) a mandated health service are to be disposed of in a way that takes into account probity, security, sustainability and transparency, as well as environmental and social factors. A mandated health service must develop and apply an asset disposal process that details: 
 </t>
    </r>
  </si>
  <si>
    <r>
      <t xml:space="preserve">
</t>
    </r>
    <r>
      <rPr>
        <b/>
        <i/>
        <sz val="10"/>
        <color theme="1"/>
        <rFont val="Arial"/>
        <family val="2"/>
        <scheme val="minor"/>
      </rPr>
      <t>2.18.</t>
    </r>
    <r>
      <rPr>
        <i/>
        <sz val="10"/>
        <color theme="1"/>
        <rFont val="Arial"/>
        <family val="2"/>
        <scheme val="minor"/>
      </rPr>
      <t xml:space="preserve">
All requests for exemption must be submitted by the Chief Executive Officer of the mandated health service (CEO) to HPV in accordance with the "Guide to Exemptions from HPV Collective Agreements". In particular applications for exemption must be accompanied by:</t>
    </r>
  </si>
  <si>
    <r>
      <t xml:space="preserve">
</t>
    </r>
    <r>
      <rPr>
        <sz val="11"/>
        <color theme="1"/>
        <rFont val="Arial"/>
        <family val="2"/>
        <scheme val="minor"/>
      </rPr>
      <t>•</t>
    </r>
    <r>
      <rPr>
        <sz val="10"/>
        <color theme="1"/>
        <rFont val="Arial"/>
        <family val="2"/>
        <scheme val="minor"/>
      </rPr>
      <t xml:space="preserve"> The HS must ensure that when an application for an
  exemption is made, it has been submitted by their CEO
  and includes all the relevant accompanying information.
</t>
    </r>
    <r>
      <rPr>
        <sz val="11"/>
        <color theme="1"/>
        <rFont val="Arial"/>
        <family val="2"/>
        <scheme val="minor"/>
      </rPr>
      <t>•</t>
    </r>
    <r>
      <rPr>
        <sz val="10"/>
        <color theme="1"/>
        <rFont val="Arial"/>
        <family val="2"/>
        <scheme val="minor"/>
      </rPr>
      <t xml:space="preserve"> Check a sample of exemption applications (if any) to
  determine whether the mandatory requirements of 
  Section 2.18 have been adhered to. Refer to the 
  Guidance Notes for further information.</t>
    </r>
  </si>
  <si>
    <r>
      <rPr>
        <sz val="12"/>
        <color theme="1"/>
        <rFont val="Arial"/>
        <family val="2"/>
        <scheme val="minor"/>
      </rPr>
      <t xml:space="preserve">
•</t>
    </r>
    <r>
      <rPr>
        <sz val="10"/>
        <color theme="1"/>
        <rFont val="Arial"/>
        <family val="2"/>
        <scheme val="minor"/>
      </rPr>
      <t xml:space="preserve"> The CEO can assume the role of CPO.
</t>
    </r>
    <r>
      <rPr>
        <b/>
        <sz val="10"/>
        <color theme="1"/>
        <rFont val="Arial"/>
        <family val="2"/>
        <scheme val="minor"/>
      </rPr>
      <t>•</t>
    </r>
    <r>
      <rPr>
        <sz val="10"/>
        <color theme="1"/>
        <rFont val="Arial"/>
        <family val="2"/>
        <scheme val="minor"/>
      </rPr>
      <t xml:space="preserve"> Check that the CPO:
   - holds a senior executive position proportionate to the
     health service expenditure profile; and
   - holds appropriate qualifications; </t>
    </r>
    <r>
      <rPr>
        <b/>
        <sz val="10"/>
        <color theme="1"/>
        <rFont val="Arial"/>
        <family val="2"/>
        <scheme val="minor"/>
      </rPr>
      <t>or</t>
    </r>
    <r>
      <rPr>
        <sz val="10"/>
        <color theme="1"/>
        <rFont val="Arial"/>
        <family val="2"/>
        <scheme val="minor"/>
      </rPr>
      <t xml:space="preserve">
   - has appropriate experience or has access to 
     procurement expertise and advice. Refer to the
     Guidance Notes for further information.
</t>
    </r>
    <r>
      <rPr>
        <sz val="11"/>
        <color theme="1"/>
        <rFont val="Arial"/>
        <family val="2"/>
        <scheme val="minor"/>
      </rPr>
      <t/>
    </r>
  </si>
  <si>
    <r>
      <t xml:space="preserve">
• The CFO can assume the role of CPO.</t>
    </r>
    <r>
      <rPr>
        <sz val="12"/>
        <color theme="1"/>
        <rFont val="Arial"/>
        <family val="2"/>
        <scheme val="minor"/>
      </rPr>
      <t xml:space="preserve">
•</t>
    </r>
    <r>
      <rPr>
        <sz val="10"/>
        <color theme="1"/>
        <rFont val="Arial"/>
        <family val="2"/>
        <scheme val="minor"/>
      </rPr>
      <t xml:space="preserve"> Check that the CPO:
   - holds a senior executive position proportionate to the
     health service expenditure profile; and
   - holds appropriate qualifications; </t>
    </r>
    <r>
      <rPr>
        <b/>
        <sz val="10"/>
        <color theme="1"/>
        <rFont val="Arial"/>
        <family val="2"/>
        <scheme val="minor"/>
      </rPr>
      <t>or</t>
    </r>
    <r>
      <rPr>
        <sz val="10"/>
        <color theme="1"/>
        <rFont val="Arial"/>
        <family val="2"/>
        <scheme val="minor"/>
      </rPr>
      <t xml:space="preserve">
   - has appropriate experience or has access to 
     procurement expertise and advice.</t>
    </r>
    <r>
      <rPr>
        <sz val="10"/>
        <color rgb="FFFF0000"/>
        <rFont val="Arial"/>
        <family val="2"/>
        <scheme val="minor"/>
      </rPr>
      <t xml:space="preserve"> </t>
    </r>
    <r>
      <rPr>
        <sz val="10"/>
        <color theme="1"/>
        <rFont val="Arial"/>
        <family val="2"/>
        <scheme val="minor"/>
      </rPr>
      <t>Refer to the 
     Guidance Notes for further information.</t>
    </r>
    <r>
      <rPr>
        <sz val="10"/>
        <color rgb="FFFF0000"/>
        <rFont val="Arial"/>
        <family val="2"/>
        <scheme val="minor"/>
      </rPr>
      <t xml:space="preserve"> </t>
    </r>
    <r>
      <rPr>
        <sz val="10"/>
        <color theme="1"/>
        <rFont val="Arial"/>
        <family val="2"/>
        <scheme val="minor"/>
      </rPr>
      <t xml:space="preserve">
</t>
    </r>
    <r>
      <rPr>
        <sz val="11"/>
        <color theme="1"/>
        <rFont val="Arial"/>
        <family val="2"/>
        <scheme val="minor"/>
      </rPr>
      <t/>
    </r>
  </si>
  <si>
    <r>
      <rPr>
        <sz val="11"/>
        <color theme="1"/>
        <rFont val="Arial"/>
        <family val="2"/>
        <scheme val="minor"/>
      </rPr>
      <t xml:space="preserve">
•</t>
    </r>
    <r>
      <rPr>
        <sz val="10"/>
        <color theme="1"/>
        <rFont val="Arial"/>
        <family val="2"/>
        <scheme val="minor"/>
      </rPr>
      <t xml:space="preserve"> The Governance Framework must:
   - identify and define roles and responsibilities; and 
   - provide a basis for the development and
      implementation of procurement strategies.
</t>
    </r>
  </si>
  <si>
    <r>
      <rPr>
        <sz val="11"/>
        <color theme="1"/>
        <rFont val="Arial"/>
        <family val="2"/>
        <scheme val="minor"/>
      </rPr>
      <t xml:space="preserve">• </t>
    </r>
    <r>
      <rPr>
        <sz val="10"/>
        <color theme="1"/>
        <rFont val="Arial"/>
        <family val="2"/>
        <scheme val="minor"/>
      </rPr>
      <t>The Governance Framework must:
   - identify and define roles and responsibilities; and 
   - provide a basis for the development and
     implementation of procurement strategies.</t>
    </r>
  </si>
  <si>
    <t>Please enter Yes or No</t>
  </si>
  <si>
    <t>from Yellow drop box</t>
  </si>
  <si>
    <t>What is the HS's compliance status to Section 3.3:</t>
  </si>
  <si>
    <t>objective intent of the policy and how the intent should be met by the controls and the risk of not meeting it</t>
  </si>
  <si>
    <t xml:space="preserve">  HS's total level of compliance to Policy Two = </t>
  </si>
  <si>
    <t xml:space="preserve"> HS's total level of compliance to Policy Three = </t>
  </si>
  <si>
    <t xml:space="preserve">  HS's total level of compliance to Policy Five =                 </t>
  </si>
  <si>
    <r>
      <rPr>
        <sz val="10"/>
        <color theme="1"/>
        <rFont val="Arial"/>
        <family val="2"/>
        <scheme val="minor"/>
      </rPr>
      <t xml:space="preserve">
What is the HS's compliance status to Section 2.2:</t>
    </r>
    <r>
      <rPr>
        <sz val="11"/>
        <color theme="1"/>
        <rFont val="Arial"/>
        <family val="2"/>
        <scheme val="minor"/>
      </rPr>
      <t xml:space="preserve">
</t>
    </r>
    <r>
      <rPr>
        <sz val="10"/>
        <color theme="1"/>
        <rFont val="Arial"/>
        <family val="2"/>
        <scheme val="minor"/>
      </rPr>
      <t/>
    </r>
  </si>
  <si>
    <t xml:space="preserve">  HS's total level of compliance to Policy Four = </t>
  </si>
  <si>
    <r>
      <rPr>
        <b/>
        <i/>
        <sz val="10"/>
        <color theme="1"/>
        <rFont val="Arial"/>
        <family val="2"/>
        <scheme val="minor"/>
      </rPr>
      <t>c.</t>
    </r>
    <r>
      <rPr>
        <i/>
        <sz val="10"/>
        <color theme="1"/>
        <rFont val="Arial"/>
        <family val="2"/>
        <scheme val="minor"/>
      </rPr>
      <t xml:space="preserve"> oversee the development, application and on-going assessment of the governance
    framework for approval by the CEO or the health service's Board, where the CEO in 
    a smaller health service takes on the role of CPO, including: 
  </t>
    </r>
    <r>
      <rPr>
        <b/>
        <i/>
        <sz val="10"/>
        <color theme="1"/>
        <rFont val="Arial"/>
        <family val="2"/>
        <scheme val="minor"/>
      </rPr>
      <t xml:space="preserve"> i.</t>
    </r>
    <r>
      <rPr>
        <i/>
        <sz val="10"/>
        <color theme="1"/>
        <rFont val="Arial"/>
        <family val="2"/>
        <scheme val="minor"/>
      </rPr>
      <t xml:space="preserve"> assessing the capability of the health service and developing plans to improve
      capability to ensure it is appropriate for the scope, nature and complexity of the
      procurement activity carried out by the health service 
  </t>
    </r>
    <r>
      <rPr>
        <b/>
        <i/>
        <sz val="10"/>
        <color theme="1"/>
        <rFont val="Arial"/>
        <family val="2"/>
        <scheme val="minor"/>
      </rPr>
      <t xml:space="preserve">ii. </t>
    </r>
    <r>
      <rPr>
        <i/>
        <sz val="10"/>
        <color theme="1"/>
        <rFont val="Arial"/>
        <family val="2"/>
        <scheme val="minor"/>
      </rPr>
      <t xml:space="preserve">identifying major procurement categories for the health service 
  </t>
    </r>
    <r>
      <rPr>
        <b/>
        <i/>
        <sz val="10"/>
        <color theme="1"/>
        <rFont val="Arial"/>
        <family val="2"/>
        <scheme val="minor"/>
      </rPr>
      <t>iii.</t>
    </r>
    <r>
      <rPr>
        <i/>
        <sz val="10"/>
        <color theme="1"/>
        <rFont val="Arial"/>
        <family val="2"/>
        <scheme val="minor"/>
      </rPr>
      <t xml:space="preserve"> reviewing performance in procurement and capability at regular intervals and report annually to the CEO or Board </t>
    </r>
  </si>
  <si>
    <r>
      <rPr>
        <i/>
        <sz val="11"/>
        <color theme="1"/>
        <rFont val="Arial"/>
        <family val="2"/>
        <scheme val="minor"/>
      </rPr>
      <t>•</t>
    </r>
    <r>
      <rPr>
        <sz val="10"/>
        <color theme="1"/>
        <rFont val="Arial"/>
        <family val="2"/>
        <scheme val="minor"/>
      </rPr>
      <t xml:space="preserve">Check that the HS has a complaints register in place and
  ensure that it is kept up to date with procurement 
  complaints.
</t>
    </r>
    <r>
      <rPr>
        <sz val="11"/>
        <color theme="1"/>
        <rFont val="Arial"/>
        <family val="2"/>
        <scheme val="minor"/>
      </rPr>
      <t>•</t>
    </r>
    <r>
      <rPr>
        <sz val="10"/>
        <color theme="1"/>
        <rFont val="Arial"/>
        <family val="2"/>
        <scheme val="minor"/>
      </rPr>
      <t xml:space="preserve"> The complaints register can be in any chosen format 
  such as an excel spreadsheet.
 </t>
    </r>
  </si>
  <si>
    <r>
      <rPr>
        <b/>
        <i/>
        <sz val="10"/>
        <color theme="1"/>
        <rFont val="Arial"/>
        <family val="2"/>
        <scheme val="minor"/>
      </rPr>
      <t>3.4.</t>
    </r>
    <r>
      <rPr>
        <i/>
        <sz val="10"/>
        <color theme="1"/>
        <rFont val="Arial"/>
        <family val="2"/>
        <scheme val="minor"/>
      </rPr>
      <t xml:space="preserve">
Mandated health services must also ensure that:</t>
    </r>
  </si>
  <si>
    <t>Version (1.2) 21 August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</si>
</sst>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 #,##0_-;_-* &quot;-&quot;??_-;_-@_-"/>
  </numFmts>
  <fonts count="25" x14ac:knownFonts="1">
    <font>
      <sz val="11"/>
      <color theme="1"/>
      <name val="Arial"/>
      <family val="2"/>
      <scheme val="minor"/>
    </font>
    <font>
      <sz val="8"/>
      <name val="Arial"/>
      <family val="2"/>
    </font>
    <font>
      <b/>
      <sz val="11"/>
      <color theme="1"/>
      <name val="Arial"/>
      <family val="2"/>
      <scheme val="minor"/>
    </font>
    <font>
      <sz val="10"/>
      <color theme="1"/>
      <name val="Arial"/>
      <family val="2"/>
      <scheme val="minor"/>
    </font>
    <font>
      <b/>
      <sz val="10"/>
      <color theme="1"/>
      <name val="Arial"/>
      <family val="2"/>
      <scheme val="minor"/>
    </font>
    <font>
      <i/>
      <sz val="10"/>
      <color theme="1"/>
      <name val="Arial"/>
      <family val="2"/>
      <scheme val="minor"/>
    </font>
    <font>
      <b/>
      <i/>
      <sz val="10"/>
      <color theme="1"/>
      <name val="Arial"/>
      <family val="2"/>
      <scheme val="minor"/>
    </font>
    <font>
      <i/>
      <sz val="11"/>
      <color theme="1"/>
      <name val="Arial"/>
      <family val="2"/>
      <scheme val="minor"/>
    </font>
    <font>
      <sz val="12"/>
      <color theme="1"/>
      <name val="Arial"/>
      <family val="2"/>
      <scheme val="minor"/>
    </font>
    <font>
      <b/>
      <sz val="10"/>
      <color theme="0"/>
      <name val="Arial"/>
      <family val="2"/>
      <scheme val="minor"/>
    </font>
    <font>
      <sz val="11"/>
      <color theme="1"/>
      <name val="Arial"/>
      <family val="2"/>
      <scheme val="minor"/>
    </font>
    <font>
      <sz val="10"/>
      <color rgb="FFFF0000"/>
      <name val="Arial"/>
      <family val="2"/>
      <scheme val="minor"/>
    </font>
    <font>
      <sz val="10"/>
      <color theme="0"/>
      <name val="Arial"/>
      <family val="2"/>
      <scheme val="minor"/>
    </font>
    <font>
      <sz val="9"/>
      <color theme="1"/>
      <name val="Arial"/>
      <family val="2"/>
      <scheme val="minor"/>
    </font>
    <font>
      <sz val="9"/>
      <color rgb="FFFF0000"/>
      <name val="Arial"/>
      <family val="2"/>
      <scheme val="minor"/>
    </font>
    <font>
      <sz val="11"/>
      <color theme="0"/>
      <name val="Arial"/>
      <family val="2"/>
      <scheme val="minor"/>
    </font>
    <font>
      <b/>
      <sz val="10"/>
      <name val="Arial"/>
      <family val="2"/>
      <scheme val="minor"/>
    </font>
    <font>
      <sz val="10"/>
      <color rgb="FFFF4F4F"/>
      <name val="Arial"/>
      <family val="2"/>
      <scheme val="minor"/>
    </font>
    <font>
      <i/>
      <sz val="10"/>
      <color theme="0"/>
      <name val="Arial"/>
      <family val="2"/>
      <scheme val="minor"/>
    </font>
    <font>
      <b/>
      <sz val="9"/>
      <color rgb="FFFF0000"/>
      <name val="Arial"/>
      <family val="2"/>
      <scheme val="minor"/>
    </font>
    <font>
      <b/>
      <sz val="9"/>
      <color indexed="10"/>
      <name val="Arial"/>
      <family val="2"/>
      <scheme val="minor"/>
    </font>
    <font>
      <sz val="10"/>
      <name val="Arial"/>
      <family val="2"/>
      <scheme val="minor"/>
    </font>
    <font>
      <b/>
      <sz val="10"/>
      <color rgb="FF7030A0"/>
      <name val="Arial"/>
      <family val="2"/>
      <scheme val="minor"/>
    </font>
    <font>
      <sz val="10"/>
      <color rgb="FF7030A0"/>
      <name val="Arial"/>
      <family val="2"/>
      <scheme val="minor"/>
    </font>
    <font>
      <b/>
      <sz val="11"/>
      <color rgb="FFFF0000"/>
      <name val="Arial"/>
      <family val="2"/>
      <scheme val="minor"/>
    </font>
  </fonts>
  <fills count="1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FCE6D8"/>
        <bgColor indexed="64"/>
      </patternFill>
    </fill>
    <fill>
      <patternFill patternType="solid">
        <fgColor rgb="FFFFF8DD"/>
        <bgColor indexed="64"/>
      </patternFill>
    </fill>
    <fill>
      <patternFill patternType="solid">
        <fgColor theme="6" tint="0.79998168889431442"/>
        <bgColor indexed="64"/>
      </patternFill>
    </fill>
    <fill>
      <patternFill patternType="solid">
        <fgColor rgb="FFFF0000"/>
        <bgColor indexed="64"/>
      </patternFill>
    </fill>
    <fill>
      <patternFill patternType="solid">
        <fgColor theme="0"/>
        <bgColor indexed="64"/>
      </patternFill>
    </fill>
    <fill>
      <patternFill patternType="solid">
        <fgColor rgb="FF92D050"/>
        <bgColor indexed="64"/>
      </patternFill>
    </fill>
    <fill>
      <patternFill patternType="solid">
        <fgColor rgb="FFF0E8F8"/>
        <bgColor indexed="64"/>
      </patternFill>
    </fill>
    <fill>
      <patternFill patternType="solid">
        <fgColor rgb="FFFFFF00"/>
        <bgColor indexed="64"/>
      </patternFill>
    </fill>
  </fills>
  <borders count="46">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s>
  <cellStyleXfs count="4">
    <xf numFmtId="0" fontId="0" fillId="0" borderId="0"/>
    <xf numFmtId="164" fontId="10" fillId="0" borderId="0" applyFont="0" applyFill="0" applyBorder="0" applyAlignment="0" applyProtection="0"/>
    <xf numFmtId="9" fontId="10" fillId="0" borderId="0" applyFont="0" applyFill="0" applyBorder="0" applyAlignment="0" applyProtection="0"/>
    <xf numFmtId="164" fontId="10" fillId="0" borderId="0" applyFont="0" applyFill="0" applyBorder="0" applyAlignment="0" applyProtection="0"/>
  </cellStyleXfs>
  <cellXfs count="566">
    <xf numFmtId="0" fontId="0" fillId="0" borderId="0" xfId="0"/>
    <xf numFmtId="0" fontId="3" fillId="0" borderId="9" xfId="0" applyFont="1" applyBorder="1" applyAlignment="1">
      <alignment vertical="center" wrapText="1"/>
    </xf>
    <xf numFmtId="0" fontId="3" fillId="0" borderId="9" xfId="0" applyFont="1" applyBorder="1" applyAlignment="1">
      <alignment horizontal="left" vertical="center" wrapText="1"/>
    </xf>
    <xf numFmtId="0" fontId="3" fillId="0" borderId="5" xfId="0" applyFont="1" applyBorder="1" applyAlignment="1">
      <alignment vertical="center" wrapText="1"/>
    </xf>
    <xf numFmtId="0" fontId="0" fillId="0" borderId="9" xfId="0" applyBorder="1" applyAlignment="1">
      <alignment vertical="top" wrapText="1"/>
    </xf>
    <xf numFmtId="0" fontId="3" fillId="0" borderId="9" xfId="0" applyFont="1" applyBorder="1" applyAlignment="1">
      <alignment vertical="top" wrapText="1"/>
    </xf>
    <xf numFmtId="0" fontId="0" fillId="0" borderId="1" xfId="0" applyBorder="1"/>
    <xf numFmtId="0" fontId="0" fillId="0" borderId="15" xfId="0" applyBorder="1"/>
    <xf numFmtId="0" fontId="3" fillId="0" borderId="9" xfId="0" applyFont="1" applyBorder="1" applyAlignment="1">
      <alignment horizontal="left" vertical="top" wrapText="1"/>
    </xf>
    <xf numFmtId="0" fontId="3" fillId="0" borderId="18" xfId="0" applyFont="1" applyBorder="1" applyAlignment="1">
      <alignment horizontal="left" vertical="top" wrapText="1"/>
    </xf>
    <xf numFmtId="0" fontId="0" fillId="0" borderId="0" xfId="0" applyBorder="1"/>
    <xf numFmtId="0" fontId="0" fillId="0" borderId="0" xfId="0"/>
    <xf numFmtId="0" fontId="4" fillId="2" borderId="2" xfId="0" applyFont="1" applyFill="1" applyBorder="1" applyAlignment="1">
      <alignment horizontal="center"/>
    </xf>
    <xf numFmtId="0" fontId="3" fillId="0" borderId="13" xfId="0" applyFont="1" applyBorder="1" applyAlignment="1">
      <alignment vertical="top" wrapText="1"/>
    </xf>
    <xf numFmtId="0" fontId="3" fillId="0" borderId="16" xfId="0" applyFont="1" applyBorder="1" applyAlignment="1">
      <alignment vertical="top" wrapText="1"/>
    </xf>
    <xf numFmtId="0" fontId="3" fillId="0" borderId="18" xfId="0" applyFont="1" applyBorder="1" applyAlignment="1">
      <alignment vertical="top" wrapText="1"/>
    </xf>
    <xf numFmtId="0" fontId="3" fillId="0" borderId="18" xfId="0" applyFont="1" applyBorder="1" applyAlignment="1">
      <alignment vertical="center" wrapText="1"/>
    </xf>
    <xf numFmtId="0" fontId="5" fillId="3" borderId="25" xfId="0" applyFont="1" applyFill="1" applyBorder="1" applyAlignment="1">
      <alignment horizontal="left" vertical="top" wrapText="1"/>
    </xf>
    <xf numFmtId="0" fontId="3" fillId="3" borderId="15" xfId="0" applyFont="1" applyFill="1" applyBorder="1" applyAlignment="1">
      <alignment vertical="top" wrapText="1"/>
    </xf>
    <xf numFmtId="0" fontId="2" fillId="0" borderId="1" xfId="0" applyFont="1" applyFill="1" applyBorder="1" applyAlignment="1">
      <alignment horizontal="center" vertical="center"/>
    </xf>
    <xf numFmtId="0" fontId="0" fillId="0" borderId="0" xfId="0" applyFill="1"/>
    <xf numFmtId="0" fontId="5" fillId="3" borderId="26" xfId="0" applyFont="1" applyFill="1" applyBorder="1" applyAlignment="1">
      <alignment vertical="top" wrapText="1"/>
    </xf>
    <xf numFmtId="0" fontId="3" fillId="0" borderId="24" xfId="0" applyFont="1" applyBorder="1" applyAlignment="1">
      <alignment vertical="top" wrapText="1"/>
    </xf>
    <xf numFmtId="0" fontId="3" fillId="3" borderId="11" xfId="0" applyFont="1" applyFill="1" applyBorder="1" applyAlignment="1">
      <alignment horizontal="left" vertical="top" wrapText="1"/>
    </xf>
    <xf numFmtId="0" fontId="5" fillId="3" borderId="23" xfId="0" applyFont="1" applyFill="1" applyBorder="1" applyAlignment="1">
      <alignment vertical="top" wrapText="1"/>
    </xf>
    <xf numFmtId="0" fontId="2" fillId="4" borderId="15" xfId="0" applyFont="1" applyFill="1" applyBorder="1" applyAlignment="1">
      <alignment horizontal="center"/>
    </xf>
    <xf numFmtId="0" fontId="2" fillId="4" borderId="5" xfId="0" applyFont="1" applyFill="1" applyBorder="1" applyAlignment="1">
      <alignment horizontal="center"/>
    </xf>
    <xf numFmtId="0" fontId="0" fillId="0" borderId="0" xfId="0" applyAlignment="1"/>
    <xf numFmtId="0" fontId="0" fillId="0" borderId="1" xfId="0" applyBorder="1" applyAlignment="1"/>
    <xf numFmtId="0" fontId="0" fillId="0" borderId="0" xfId="0" applyFill="1" applyAlignment="1"/>
    <xf numFmtId="0" fontId="0" fillId="0" borderId="0" xfId="0" applyFill="1" applyBorder="1" applyAlignment="1">
      <alignment vertical="top" wrapText="1"/>
    </xf>
    <xf numFmtId="0" fontId="3" fillId="0" borderId="0" xfId="0" applyFont="1" applyFill="1" applyBorder="1" applyAlignment="1">
      <alignment vertical="top" wrapText="1"/>
    </xf>
    <xf numFmtId="0" fontId="0" fillId="0" borderId="0" xfId="0" applyFill="1" applyBorder="1" applyAlignment="1"/>
    <xf numFmtId="0" fontId="2" fillId="4" borderId="5" xfId="0" applyFont="1" applyFill="1" applyBorder="1" applyAlignment="1">
      <alignment horizontal="left"/>
    </xf>
    <xf numFmtId="0" fontId="0" fillId="0" borderId="15" xfId="0" applyBorder="1" applyAlignment="1"/>
    <xf numFmtId="0" fontId="0" fillId="0" borderId="16" xfId="0" applyBorder="1" applyAlignment="1"/>
    <xf numFmtId="0" fontId="0" fillId="0" borderId="0" xfId="0" applyBorder="1" applyAlignment="1"/>
    <xf numFmtId="0" fontId="3" fillId="0" borderId="0" xfId="0" applyFont="1" applyFill="1" applyBorder="1" applyAlignment="1">
      <alignment horizontal="left" vertical="top" wrapText="1"/>
    </xf>
    <xf numFmtId="0" fontId="5" fillId="0" borderId="0" xfId="0" applyFont="1" applyFill="1" applyBorder="1" applyAlignment="1">
      <alignment horizontal="center" vertical="top" wrapText="1"/>
    </xf>
    <xf numFmtId="0" fontId="0" fillId="0" borderId="0" xfId="0" applyFill="1" applyBorder="1"/>
    <xf numFmtId="0" fontId="0" fillId="0" borderId="0" xfId="0" applyAlignment="1">
      <alignment horizontal="center"/>
    </xf>
    <xf numFmtId="0" fontId="2" fillId="5" borderId="9" xfId="0" applyFont="1" applyFill="1" applyBorder="1" applyAlignment="1">
      <alignment horizontal="center"/>
    </xf>
    <xf numFmtId="0" fontId="2" fillId="5" borderId="11" xfId="0" applyFont="1" applyFill="1" applyBorder="1" applyAlignment="1">
      <alignment horizontal="center"/>
    </xf>
    <xf numFmtId="0" fontId="3" fillId="0" borderId="13" xfId="0" applyFont="1" applyBorder="1" applyAlignment="1">
      <alignment horizontal="left" vertical="center" wrapText="1"/>
    </xf>
    <xf numFmtId="0" fontId="3" fillId="0" borderId="18" xfId="0" applyFont="1" applyBorder="1" applyAlignment="1">
      <alignment horizontal="left" vertical="center" wrapText="1"/>
    </xf>
    <xf numFmtId="0" fontId="2" fillId="0" borderId="14" xfId="0" applyFont="1" applyFill="1" applyBorder="1" applyAlignment="1">
      <alignment horizontal="center" vertical="center"/>
    </xf>
    <xf numFmtId="0" fontId="3" fillId="0" borderId="13" xfId="0" applyFont="1" applyBorder="1" applyAlignment="1">
      <alignment vertical="center" wrapText="1"/>
    </xf>
    <xf numFmtId="0" fontId="5" fillId="3" borderId="23" xfId="0" applyFont="1" applyFill="1" applyBorder="1" applyAlignment="1">
      <alignment vertical="center" wrapText="1"/>
    </xf>
    <xf numFmtId="0" fontId="5" fillId="3" borderId="24" xfId="0" applyFont="1" applyFill="1" applyBorder="1" applyAlignment="1">
      <alignment vertical="top" wrapText="1"/>
    </xf>
    <xf numFmtId="0" fontId="2" fillId="0" borderId="1" xfId="0" applyFont="1" applyFill="1" applyBorder="1" applyAlignment="1">
      <alignment horizontal="center"/>
    </xf>
    <xf numFmtId="0" fontId="2" fillId="0" borderId="14" xfId="0" applyFont="1" applyFill="1" applyBorder="1" applyAlignment="1">
      <alignment horizontal="center"/>
    </xf>
    <xf numFmtId="0" fontId="3" fillId="3" borderId="26" xfId="0" applyFont="1" applyFill="1" applyBorder="1" applyAlignment="1">
      <alignment vertical="top" wrapText="1"/>
    </xf>
    <xf numFmtId="0" fontId="3" fillId="3" borderId="24" xfId="0" applyFont="1" applyFill="1" applyBorder="1" applyAlignment="1">
      <alignment vertical="top" wrapText="1"/>
    </xf>
    <xf numFmtId="0" fontId="5" fillId="3" borderId="23" xfId="0" applyFont="1" applyFill="1" applyBorder="1" applyAlignment="1">
      <alignment horizontal="left" vertical="top" wrapText="1"/>
    </xf>
    <xf numFmtId="0" fontId="0" fillId="0" borderId="16" xfId="0" applyBorder="1"/>
    <xf numFmtId="0" fontId="2" fillId="5" borderId="13" xfId="0" applyFont="1" applyFill="1" applyBorder="1" applyAlignment="1">
      <alignment horizontal="center"/>
    </xf>
    <xf numFmtId="0" fontId="2" fillId="5" borderId="8" xfId="0" applyFont="1" applyFill="1" applyBorder="1" applyAlignment="1">
      <alignment horizontal="center"/>
    </xf>
    <xf numFmtId="0" fontId="2" fillId="0" borderId="0" xfId="0" applyFont="1" applyFill="1" applyBorder="1" applyAlignment="1">
      <alignment horizontal="center"/>
    </xf>
    <xf numFmtId="0" fontId="2" fillId="0" borderId="27" xfId="0" applyFont="1" applyFill="1" applyBorder="1" applyAlignment="1">
      <alignment horizontal="center"/>
    </xf>
    <xf numFmtId="0" fontId="3" fillId="3" borderId="26" xfId="0" applyFont="1" applyFill="1" applyBorder="1" applyAlignment="1">
      <alignment horizontal="left" vertical="top" wrapText="1"/>
    </xf>
    <xf numFmtId="0" fontId="3" fillId="3" borderId="24" xfId="0" applyFont="1" applyFill="1" applyBorder="1" applyAlignment="1">
      <alignment horizontal="left" vertical="top" wrapText="1"/>
    </xf>
    <xf numFmtId="0" fontId="2" fillId="5" borderId="5" xfId="0" applyFont="1" applyFill="1" applyBorder="1" applyAlignment="1">
      <alignment horizontal="center"/>
    </xf>
    <xf numFmtId="0" fontId="0" fillId="5" borderId="8" xfId="0" applyFill="1" applyBorder="1" applyAlignment="1">
      <alignment horizontal="center"/>
    </xf>
    <xf numFmtId="0" fontId="2" fillId="7" borderId="8" xfId="0" applyFont="1" applyFill="1" applyBorder="1" applyAlignment="1">
      <alignment horizontal="center"/>
    </xf>
    <xf numFmtId="0" fontId="4" fillId="2" borderId="22" xfId="0" applyFont="1" applyFill="1" applyBorder="1" applyAlignment="1">
      <alignment horizontal="center"/>
    </xf>
    <xf numFmtId="0" fontId="5" fillId="7" borderId="8" xfId="0" applyFont="1" applyFill="1" applyBorder="1" applyAlignment="1">
      <alignment horizontal="center" vertical="top" wrapText="1"/>
    </xf>
    <xf numFmtId="0" fontId="5" fillId="3" borderId="17" xfId="0" applyFont="1" applyFill="1" applyBorder="1" applyAlignment="1">
      <alignment vertical="top" wrapText="1"/>
    </xf>
    <xf numFmtId="0" fontId="2" fillId="5" borderId="15" xfId="0" applyFont="1" applyFill="1" applyBorder="1" applyAlignment="1">
      <alignment horizontal="center"/>
    </xf>
    <xf numFmtId="0" fontId="3" fillId="3" borderId="23" xfId="0" applyFont="1" applyFill="1" applyBorder="1" applyAlignment="1">
      <alignment vertical="center" wrapText="1"/>
    </xf>
    <xf numFmtId="0" fontId="4" fillId="3" borderId="2" xfId="0" applyFont="1" applyFill="1" applyBorder="1" applyAlignment="1">
      <alignment horizontal="center"/>
    </xf>
    <xf numFmtId="0" fontId="0" fillId="2" borderId="0" xfId="0" applyFill="1" applyAlignment="1"/>
    <xf numFmtId="0" fontId="3" fillId="2" borderId="0" xfId="0" applyFont="1" applyFill="1" applyBorder="1" applyAlignment="1">
      <alignment vertical="top" wrapText="1"/>
    </xf>
    <xf numFmtId="0" fontId="3" fillId="2" borderId="23" xfId="0" applyFont="1" applyFill="1" applyBorder="1" applyAlignment="1">
      <alignment vertical="center" wrapText="1"/>
    </xf>
    <xf numFmtId="0" fontId="5" fillId="2" borderId="26" xfId="0" applyFont="1" applyFill="1" applyBorder="1" applyAlignment="1">
      <alignment vertical="top" wrapText="1"/>
    </xf>
    <xf numFmtId="0" fontId="5" fillId="2" borderId="23" xfId="0" applyFont="1" applyFill="1" applyBorder="1" applyAlignment="1">
      <alignment vertical="top" wrapText="1"/>
    </xf>
    <xf numFmtId="0" fontId="5" fillId="2" borderId="23" xfId="0" applyFont="1" applyFill="1" applyBorder="1" applyAlignment="1">
      <alignment vertical="center" wrapText="1"/>
    </xf>
    <xf numFmtId="0" fontId="2" fillId="0" borderId="0" xfId="0" applyFont="1" applyFill="1" applyBorder="1" applyAlignment="1">
      <alignment horizontal="center" vertical="center"/>
    </xf>
    <xf numFmtId="0" fontId="3" fillId="2" borderId="0" xfId="0" applyFont="1" applyFill="1" applyBorder="1" applyAlignment="1">
      <alignment horizontal="left" vertical="top" wrapText="1"/>
    </xf>
    <xf numFmtId="0" fontId="3" fillId="2" borderId="24" xfId="0" applyFont="1" applyFill="1" applyBorder="1" applyAlignment="1">
      <alignment horizontal="left" vertical="top" wrapText="1"/>
    </xf>
    <xf numFmtId="0" fontId="3" fillId="2" borderId="26" xfId="0" applyFont="1" applyFill="1" applyBorder="1" applyAlignment="1">
      <alignment horizontal="left" vertical="top" wrapText="1"/>
    </xf>
    <xf numFmtId="0" fontId="3" fillId="2" borderId="18" xfId="0" applyFont="1" applyFill="1" applyBorder="1" applyAlignment="1">
      <alignment horizontal="left" vertical="top" wrapText="1"/>
    </xf>
    <xf numFmtId="0" fontId="3" fillId="3" borderId="24" xfId="0" applyFont="1" applyFill="1" applyBorder="1" applyAlignment="1">
      <alignment horizontal="left" vertical="center" wrapText="1"/>
    </xf>
    <xf numFmtId="0" fontId="3" fillId="3" borderId="18" xfId="0" applyFont="1" applyFill="1" applyBorder="1" applyAlignment="1">
      <alignment horizontal="left" vertical="top" wrapText="1"/>
    </xf>
    <xf numFmtId="0" fontId="3" fillId="2" borderId="18" xfId="0" applyFont="1" applyFill="1" applyBorder="1" applyAlignment="1">
      <alignment horizontal="left" vertical="center" wrapText="1"/>
    </xf>
    <xf numFmtId="0" fontId="3" fillId="2" borderId="26" xfId="0" applyFont="1" applyFill="1" applyBorder="1" applyAlignment="1">
      <alignment vertical="top" wrapText="1"/>
    </xf>
    <xf numFmtId="0" fontId="5" fillId="2" borderId="15" xfId="0" applyFont="1" applyFill="1" applyBorder="1" applyAlignment="1">
      <alignment vertical="top" wrapText="1"/>
    </xf>
    <xf numFmtId="0" fontId="3" fillId="3" borderId="17" xfId="0" applyFont="1" applyFill="1" applyBorder="1" applyAlignment="1">
      <alignment vertical="top" wrapText="1"/>
    </xf>
    <xf numFmtId="0" fontId="5" fillId="2" borderId="24" xfId="0" applyFont="1" applyFill="1" applyBorder="1" applyAlignment="1">
      <alignment vertical="top" wrapText="1"/>
    </xf>
    <xf numFmtId="0" fontId="0" fillId="0" borderId="15" xfId="0" applyFill="1" applyBorder="1" applyAlignment="1"/>
    <xf numFmtId="0" fontId="5" fillId="6" borderId="8" xfId="0" applyFont="1" applyFill="1" applyBorder="1" applyAlignment="1">
      <alignment horizontal="center" vertical="top" wrapText="1"/>
    </xf>
    <xf numFmtId="0" fontId="2" fillId="0" borderId="0" xfId="0" applyFont="1" applyFill="1" applyBorder="1" applyAlignment="1">
      <alignment vertical="center"/>
    </xf>
    <xf numFmtId="0" fontId="3" fillId="3" borderId="23" xfId="0" applyFont="1" applyFill="1" applyBorder="1" applyAlignment="1">
      <alignment vertical="top" wrapText="1"/>
    </xf>
    <xf numFmtId="0" fontId="5" fillId="3" borderId="24" xfId="0" applyFont="1" applyFill="1" applyBorder="1" applyAlignment="1">
      <alignment horizontal="left" vertical="top" wrapText="1"/>
    </xf>
    <xf numFmtId="0" fontId="5" fillId="0" borderId="0" xfId="0" applyFont="1" applyFill="1" applyBorder="1" applyAlignment="1">
      <alignment vertical="top" wrapText="1"/>
    </xf>
    <xf numFmtId="0" fontId="5" fillId="0" borderId="6" xfId="0" applyFont="1" applyFill="1" applyBorder="1" applyAlignment="1">
      <alignment vertical="top" wrapText="1"/>
    </xf>
    <xf numFmtId="0" fontId="3" fillId="2" borderId="24" xfId="0" applyFont="1" applyFill="1" applyBorder="1" applyAlignment="1">
      <alignment vertical="top" wrapText="1"/>
    </xf>
    <xf numFmtId="0" fontId="5" fillId="2" borderId="24" xfId="0" applyFont="1" applyFill="1" applyBorder="1" applyAlignment="1">
      <alignment horizontal="left" vertical="top" wrapText="1"/>
    </xf>
    <xf numFmtId="0" fontId="5" fillId="2" borderId="26" xfId="0" applyFont="1" applyFill="1" applyBorder="1" applyAlignment="1">
      <alignment vertical="center" wrapText="1"/>
    </xf>
    <xf numFmtId="0" fontId="5" fillId="3" borderId="26" xfId="0" applyFont="1" applyFill="1" applyBorder="1" applyAlignment="1">
      <alignment vertical="center" wrapText="1"/>
    </xf>
    <xf numFmtId="0" fontId="5" fillId="0" borderId="5" xfId="0" applyFont="1" applyFill="1" applyBorder="1" applyAlignment="1">
      <alignment vertical="top" wrapText="1"/>
    </xf>
    <xf numFmtId="0" fontId="3" fillId="0" borderId="18" xfId="0" applyFont="1" applyFill="1" applyBorder="1" applyAlignment="1">
      <alignment horizontal="left" vertical="center" wrapText="1"/>
    </xf>
    <xf numFmtId="0" fontId="5" fillId="3" borderId="16" xfId="0" applyFont="1" applyFill="1" applyBorder="1" applyAlignment="1">
      <alignment vertical="top" wrapText="1"/>
    </xf>
    <xf numFmtId="0" fontId="5" fillId="0" borderId="15" xfId="0" applyFont="1" applyFill="1" applyBorder="1" applyAlignment="1">
      <alignment horizontal="left" vertical="top" wrapText="1"/>
    </xf>
    <xf numFmtId="0" fontId="5" fillId="0" borderId="0" xfId="0" applyFont="1" applyFill="1" applyBorder="1" applyAlignment="1">
      <alignment horizontal="left" vertical="top" wrapText="1"/>
    </xf>
    <xf numFmtId="0" fontId="3" fillId="0" borderId="16" xfId="0" applyFont="1" applyBorder="1" applyAlignment="1">
      <alignment horizontal="left" vertical="center" wrapText="1"/>
    </xf>
    <xf numFmtId="0" fontId="5" fillId="0" borderId="15" xfId="0" applyFont="1" applyFill="1" applyBorder="1" applyAlignment="1">
      <alignment vertical="top" wrapText="1"/>
    </xf>
    <xf numFmtId="0" fontId="3" fillId="3" borderId="17" xfId="0" applyFont="1" applyFill="1" applyBorder="1" applyAlignment="1">
      <alignment horizontal="left" vertical="top" wrapText="1"/>
    </xf>
    <xf numFmtId="0" fontId="3" fillId="0" borderId="17" xfId="0" applyFont="1" applyBorder="1" applyAlignment="1">
      <alignment vertical="center" wrapText="1"/>
    </xf>
    <xf numFmtId="0" fontId="3" fillId="3" borderId="23" xfId="0" applyFont="1" applyFill="1" applyBorder="1" applyAlignment="1">
      <alignment horizontal="left" vertical="top" wrapText="1"/>
    </xf>
    <xf numFmtId="0" fontId="5"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3" fillId="0" borderId="24" xfId="0" applyFont="1" applyBorder="1" applyAlignment="1">
      <alignment vertical="center" wrapText="1"/>
    </xf>
    <xf numFmtId="0" fontId="3" fillId="3" borderId="26" xfId="0" applyFont="1" applyFill="1" applyBorder="1" applyAlignment="1">
      <alignment vertical="center" wrapText="1"/>
    </xf>
    <xf numFmtId="0" fontId="3" fillId="2" borderId="24" xfId="0" applyFont="1" applyFill="1" applyBorder="1" applyAlignment="1">
      <alignment vertical="center" wrapText="1"/>
    </xf>
    <xf numFmtId="0" fontId="3" fillId="3" borderId="24" xfId="0" applyFont="1" applyFill="1" applyBorder="1" applyAlignment="1">
      <alignment vertical="center" wrapText="1"/>
    </xf>
    <xf numFmtId="0" fontId="3" fillId="3" borderId="13" xfId="0" applyFont="1" applyFill="1" applyBorder="1" applyAlignment="1">
      <alignment vertical="center" wrapText="1"/>
    </xf>
    <xf numFmtId="0" fontId="5" fillId="0" borderId="6" xfId="0" applyFont="1" applyFill="1" applyBorder="1" applyAlignment="1">
      <alignment vertical="center" wrapText="1"/>
    </xf>
    <xf numFmtId="0" fontId="3" fillId="2" borderId="23" xfId="0" applyFont="1" applyFill="1" applyBorder="1" applyAlignment="1">
      <alignment vertical="top" wrapText="1"/>
    </xf>
    <xf numFmtId="0" fontId="3" fillId="3" borderId="11" xfId="0" applyFont="1" applyFill="1" applyBorder="1" applyAlignment="1">
      <alignment vertical="top" wrapText="1"/>
    </xf>
    <xf numFmtId="0" fontId="4" fillId="0" borderId="0" xfId="0" applyFont="1" applyFill="1" applyBorder="1" applyAlignment="1"/>
    <xf numFmtId="0" fontId="3" fillId="0" borderId="16" xfId="0" applyFont="1" applyBorder="1" applyAlignment="1">
      <alignment vertical="center" wrapText="1"/>
    </xf>
    <xf numFmtId="0" fontId="3" fillId="0" borderId="0" xfId="0" applyFont="1" applyFill="1" applyBorder="1" applyAlignment="1">
      <alignment horizontal="center" vertical="center" wrapText="1"/>
    </xf>
    <xf numFmtId="0" fontId="5" fillId="14" borderId="0" xfId="0" applyFont="1" applyFill="1" applyBorder="1" applyAlignment="1">
      <alignment vertical="top" wrapText="1"/>
    </xf>
    <xf numFmtId="0" fontId="3" fillId="14" borderId="0" xfId="0" applyFont="1" applyFill="1" applyBorder="1" applyAlignment="1">
      <alignment horizontal="center" vertical="center" wrapText="1"/>
    </xf>
    <xf numFmtId="0" fontId="0" fillId="14" borderId="0" xfId="0" applyFill="1" applyBorder="1" applyAlignment="1">
      <alignment vertical="top" wrapText="1"/>
    </xf>
    <xf numFmtId="0" fontId="3" fillId="14" borderId="5" xfId="0" applyFont="1" applyFill="1" applyBorder="1" applyAlignment="1">
      <alignment horizontal="center" vertical="center" wrapText="1"/>
    </xf>
    <xf numFmtId="0" fontId="3" fillId="14" borderId="6" xfId="0" applyFont="1" applyFill="1" applyBorder="1" applyAlignment="1">
      <alignment vertical="top" wrapText="1"/>
    </xf>
    <xf numFmtId="0" fontId="5" fillId="14" borderId="0" xfId="0" applyFont="1" applyFill="1" applyBorder="1" applyAlignment="1">
      <alignment horizontal="left" vertical="top" wrapText="1"/>
    </xf>
    <xf numFmtId="1" fontId="0" fillId="0" borderId="0" xfId="0" applyNumberFormat="1" applyFill="1" applyAlignment="1">
      <alignment horizontal="center" vertical="center"/>
    </xf>
    <xf numFmtId="1" fontId="0" fillId="0" borderId="0" xfId="0" applyNumberFormat="1" applyBorder="1" applyAlignment="1">
      <alignment horizontal="center" vertical="center"/>
    </xf>
    <xf numFmtId="1" fontId="4" fillId="0" borderId="0" xfId="0" applyNumberFormat="1" applyFont="1" applyFill="1" applyBorder="1" applyAlignment="1">
      <alignment horizontal="center" vertical="center"/>
    </xf>
    <xf numFmtId="1" fontId="0" fillId="0" borderId="0" xfId="0" applyNumberFormat="1" applyFill="1" applyBorder="1" applyAlignment="1">
      <alignment horizontal="center" vertical="center"/>
    </xf>
    <xf numFmtId="1" fontId="3" fillId="0" borderId="0" xfId="0" applyNumberFormat="1" applyFont="1" applyFill="1" applyBorder="1" applyAlignment="1">
      <alignment horizontal="center" vertical="center" wrapText="1"/>
    </xf>
    <xf numFmtId="1" fontId="11" fillId="0" borderId="0" xfId="0" applyNumberFormat="1" applyFont="1" applyFill="1" applyBorder="1" applyAlignment="1">
      <alignment horizontal="center" vertical="center" wrapText="1"/>
    </xf>
    <xf numFmtId="1" fontId="3" fillId="0" borderId="0" xfId="0" applyNumberFormat="1" applyFont="1" applyBorder="1" applyAlignment="1">
      <alignment horizontal="center" vertical="center"/>
    </xf>
    <xf numFmtId="1" fontId="9" fillId="13" borderId="8" xfId="1" applyNumberFormat="1" applyFont="1" applyFill="1" applyBorder="1" applyAlignment="1">
      <alignment horizontal="center" vertical="center"/>
    </xf>
    <xf numFmtId="0" fontId="5" fillId="14" borderId="0" xfId="0" applyFont="1" applyFill="1" applyBorder="1" applyAlignment="1">
      <alignment vertical="center" wrapText="1"/>
    </xf>
    <xf numFmtId="0" fontId="3" fillId="14" borderId="5" xfId="0" applyFont="1" applyFill="1" applyBorder="1" applyAlignment="1">
      <alignment vertical="top" wrapText="1"/>
    </xf>
    <xf numFmtId="0" fontId="3" fillId="14" borderId="15" xfId="0" applyFont="1" applyFill="1" applyBorder="1" applyAlignment="1">
      <alignment horizontal="center" vertical="center" wrapText="1"/>
    </xf>
    <xf numFmtId="0" fontId="0" fillId="14" borderId="15" xfId="0" applyFill="1" applyBorder="1" applyAlignment="1">
      <alignment vertical="top" wrapText="1"/>
    </xf>
    <xf numFmtId="0" fontId="3" fillId="0" borderId="6" xfId="0" applyFont="1" applyFill="1" applyBorder="1" applyAlignment="1">
      <alignment vertical="top" wrapText="1"/>
    </xf>
    <xf numFmtId="0" fontId="3" fillId="0" borderId="5" xfId="0" applyFont="1" applyFill="1" applyBorder="1" applyAlignment="1">
      <alignment horizontal="center" vertical="center" wrapText="1"/>
    </xf>
    <xf numFmtId="0" fontId="3" fillId="0" borderId="15" xfId="0" applyFont="1" applyFill="1" applyBorder="1" applyAlignment="1">
      <alignment vertical="top" wrapText="1"/>
    </xf>
    <xf numFmtId="0" fontId="3" fillId="0" borderId="5" xfId="0" applyFont="1" applyFill="1" applyBorder="1" applyAlignment="1">
      <alignment vertical="top" wrapText="1"/>
    </xf>
    <xf numFmtId="0" fontId="3" fillId="14" borderId="15" xfId="0" applyFont="1" applyFill="1" applyBorder="1" applyAlignment="1">
      <alignment horizontal="left" vertical="top" wrapText="1"/>
    </xf>
    <xf numFmtId="0" fontId="0" fillId="14" borderId="5" xfId="0" applyFill="1" applyBorder="1" applyAlignment="1">
      <alignment horizontal="left" vertical="top" wrapText="1"/>
    </xf>
    <xf numFmtId="0" fontId="0" fillId="14" borderId="6" xfId="0" applyFill="1" applyBorder="1" applyAlignment="1">
      <alignment horizontal="left" vertical="top" wrapText="1"/>
    </xf>
    <xf numFmtId="1" fontId="11" fillId="0" borderId="0" xfId="1" applyNumberFormat="1" applyFont="1" applyFill="1" applyBorder="1" applyAlignment="1">
      <alignment horizontal="center" vertical="center" wrapText="1"/>
    </xf>
    <xf numFmtId="0" fontId="3" fillId="0" borderId="23" xfId="0" applyFont="1" applyBorder="1" applyAlignment="1">
      <alignment vertical="center" wrapText="1"/>
    </xf>
    <xf numFmtId="0" fontId="3" fillId="2" borderId="15" xfId="0" applyFont="1" applyFill="1" applyBorder="1" applyAlignment="1">
      <alignment vertical="center" wrapText="1"/>
    </xf>
    <xf numFmtId="0" fontId="3" fillId="0" borderId="12" xfId="0" applyFont="1" applyBorder="1" applyAlignment="1">
      <alignment horizontal="left" vertical="center" wrapText="1"/>
    </xf>
    <xf numFmtId="0" fontId="0" fillId="0" borderId="5" xfId="0" applyFill="1" applyBorder="1" applyAlignment="1">
      <alignment vertical="top" wrapText="1"/>
    </xf>
    <xf numFmtId="0" fontId="3" fillId="0" borderId="0" xfId="0" applyFont="1" applyFill="1" applyBorder="1" applyAlignment="1">
      <alignment horizontal="center" vertical="center"/>
    </xf>
    <xf numFmtId="0" fontId="12" fillId="15" borderId="9" xfId="0" applyFont="1" applyFill="1" applyBorder="1" applyAlignment="1">
      <alignment horizontal="center" vertical="center" wrapText="1"/>
    </xf>
    <xf numFmtId="0" fontId="5" fillId="0" borderId="5" xfId="0" applyFont="1" applyFill="1" applyBorder="1" applyAlignment="1">
      <alignment vertical="center" wrapText="1"/>
    </xf>
    <xf numFmtId="0" fontId="3" fillId="0" borderId="5" xfId="0" applyFont="1" applyFill="1" applyBorder="1" applyAlignment="1">
      <alignment vertical="center" wrapText="1"/>
    </xf>
    <xf numFmtId="1" fontId="3" fillId="0" borderId="0" xfId="0" applyNumberFormat="1" applyFont="1" applyFill="1" applyBorder="1" applyAlignment="1">
      <alignment vertical="top" wrapText="1"/>
    </xf>
    <xf numFmtId="0" fontId="3" fillId="0" borderId="0" xfId="0" applyFont="1" applyFill="1" applyBorder="1" applyAlignment="1">
      <alignment vertical="center" wrapText="1"/>
    </xf>
    <xf numFmtId="0" fontId="3" fillId="0" borderId="0" xfId="0" applyFont="1" applyFill="1" applyAlignment="1">
      <alignment horizontal="center" vertical="center"/>
    </xf>
    <xf numFmtId="0" fontId="3" fillId="0" borderId="6" xfId="0" applyFont="1" applyFill="1" applyBorder="1" applyAlignment="1">
      <alignment vertical="center" wrapText="1"/>
    </xf>
    <xf numFmtId="1" fontId="3" fillId="0" borderId="0" xfId="0" applyNumberFormat="1" applyFont="1" applyAlignment="1">
      <alignment horizontal="center" vertical="center"/>
    </xf>
    <xf numFmtId="0" fontId="3" fillId="0" borderId="17" xfId="0" applyFont="1" applyFill="1" applyBorder="1" applyAlignment="1">
      <alignment horizontal="center" vertical="center" wrapText="1"/>
    </xf>
    <xf numFmtId="0" fontId="3" fillId="0" borderId="0" xfId="0" applyFont="1" applyFill="1"/>
    <xf numFmtId="0" fontId="3" fillId="0" borderId="0" xfId="0" applyFont="1" applyFill="1" applyAlignment="1">
      <alignment vertical="center"/>
    </xf>
    <xf numFmtId="0" fontId="11" fillId="0" borderId="0" xfId="0" applyFont="1" applyFill="1" applyBorder="1" applyAlignment="1">
      <alignment horizontal="center" vertical="center" wrapText="1"/>
    </xf>
    <xf numFmtId="0" fontId="11" fillId="0" borderId="0" xfId="0" applyFont="1" applyFill="1" applyAlignment="1">
      <alignment horizontal="center" vertical="center"/>
    </xf>
    <xf numFmtId="0" fontId="3" fillId="0" borderId="5" xfId="0" applyFont="1" applyFill="1" applyBorder="1" applyAlignment="1">
      <alignment horizontal="left" vertical="center" wrapText="1"/>
    </xf>
    <xf numFmtId="0" fontId="0" fillId="0" borderId="15" xfId="0" applyFill="1" applyBorder="1" applyAlignment="1">
      <alignment vertical="top" wrapText="1"/>
    </xf>
    <xf numFmtId="0" fontId="11" fillId="0" borderId="0" xfId="0" applyFont="1" applyFill="1" applyBorder="1" applyAlignment="1">
      <alignment horizontal="center" vertical="center"/>
    </xf>
    <xf numFmtId="0" fontId="3" fillId="0" borderId="5" xfId="0" applyFont="1" applyFill="1" applyBorder="1" applyAlignment="1">
      <alignment horizontal="left" vertical="top" wrapText="1"/>
    </xf>
    <xf numFmtId="0" fontId="3" fillId="0" borderId="6" xfId="0" applyFont="1" applyFill="1" applyBorder="1" applyAlignment="1">
      <alignment horizontal="left" vertical="center" wrapText="1"/>
    </xf>
    <xf numFmtId="0" fontId="0" fillId="0" borderId="6" xfId="0" applyFill="1" applyBorder="1" applyAlignment="1">
      <alignment vertical="top" wrapText="1"/>
    </xf>
    <xf numFmtId="0" fontId="3" fillId="0" borderId="6" xfId="0" applyFont="1" applyFill="1" applyBorder="1" applyAlignment="1">
      <alignment horizontal="center" vertical="center" wrapText="1"/>
    </xf>
    <xf numFmtId="0" fontId="0" fillId="0" borderId="18" xfId="0" applyBorder="1" applyAlignment="1">
      <alignment vertical="center" wrapText="1"/>
    </xf>
    <xf numFmtId="0" fontId="5" fillId="2" borderId="26" xfId="0" applyFont="1" applyFill="1" applyBorder="1" applyAlignment="1">
      <alignment horizontal="left" vertical="center" wrapText="1"/>
    </xf>
    <xf numFmtId="0" fontId="0" fillId="0" borderId="18" xfId="0" applyBorder="1" applyAlignment="1">
      <alignment horizontal="left" vertical="top" wrapText="1"/>
    </xf>
    <xf numFmtId="0" fontId="3" fillId="0" borderId="6" xfId="0" applyFont="1" applyFill="1" applyBorder="1" applyAlignment="1">
      <alignment horizontal="left" vertical="top" wrapText="1"/>
    </xf>
    <xf numFmtId="1" fontId="3" fillId="11" borderId="0" xfId="0" applyNumberFormat="1" applyFont="1" applyFill="1" applyBorder="1" applyAlignment="1">
      <alignment horizontal="center" vertical="center" wrapText="1"/>
    </xf>
    <xf numFmtId="1" fontId="3" fillId="4" borderId="0" xfId="0" applyNumberFormat="1" applyFont="1" applyFill="1" applyBorder="1" applyAlignment="1">
      <alignment horizontal="center" vertical="center" wrapText="1"/>
    </xf>
    <xf numFmtId="1" fontId="3" fillId="16" borderId="0" xfId="0" applyNumberFormat="1" applyFont="1" applyFill="1" applyBorder="1" applyAlignment="1">
      <alignment horizontal="center" vertical="center" wrapText="1"/>
    </xf>
    <xf numFmtId="1" fontId="3" fillId="0" borderId="0" xfId="0" applyNumberFormat="1" applyFont="1" applyFill="1" applyAlignment="1">
      <alignment horizontal="center" vertical="center"/>
    </xf>
    <xf numFmtId="1" fontId="3" fillId="0" borderId="0" xfId="0" applyNumberFormat="1" applyFont="1" applyFill="1" applyBorder="1" applyAlignment="1">
      <alignment horizontal="center" vertical="center"/>
    </xf>
    <xf numFmtId="9" fontId="3" fillId="17" borderId="18" xfId="0" applyNumberFormat="1" applyFont="1" applyFill="1" applyBorder="1" applyAlignment="1">
      <alignment vertical="top" wrapText="1"/>
    </xf>
    <xf numFmtId="1" fontId="12" fillId="0" borderId="0"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1" fontId="15" fillId="0" borderId="0" xfId="0" applyNumberFormat="1" applyFont="1" applyFill="1" applyBorder="1" applyAlignment="1">
      <alignment horizontal="center" vertical="center"/>
    </xf>
    <xf numFmtId="0" fontId="0" fillId="0" borderId="5" xfId="0" applyFont="1" applyFill="1" applyBorder="1" applyAlignment="1">
      <alignment vertical="center" wrapText="1"/>
    </xf>
    <xf numFmtId="0" fontId="0" fillId="0" borderId="5" xfId="0" applyFill="1" applyBorder="1" applyAlignment="1">
      <alignment horizontal="left" vertical="top" wrapText="1"/>
    </xf>
    <xf numFmtId="0" fontId="5" fillId="0" borderId="15" xfId="0" applyFont="1" applyFill="1" applyBorder="1" applyAlignment="1">
      <alignment vertical="center" wrapText="1"/>
    </xf>
    <xf numFmtId="0" fontId="5" fillId="0" borderId="5" xfId="0" applyFont="1" applyFill="1" applyBorder="1" applyAlignment="1">
      <alignment horizontal="left" vertical="top" wrapText="1"/>
    </xf>
    <xf numFmtId="0" fontId="5" fillId="0" borderId="5" xfId="0" applyFont="1" applyFill="1" applyBorder="1" applyAlignment="1">
      <alignment wrapText="1"/>
    </xf>
    <xf numFmtId="0" fontId="5" fillId="0" borderId="5" xfId="0" applyFont="1" applyFill="1" applyBorder="1" applyAlignment="1">
      <alignment horizontal="left" vertical="center" wrapText="1"/>
    </xf>
    <xf numFmtId="0" fontId="5" fillId="0" borderId="0" xfId="0" applyFont="1" applyFill="1" applyBorder="1" applyAlignment="1">
      <alignment wrapText="1"/>
    </xf>
    <xf numFmtId="0" fontId="3" fillId="0" borderId="15" xfId="0" applyFont="1" applyFill="1" applyBorder="1" applyAlignment="1">
      <alignment vertical="center" wrapText="1"/>
    </xf>
    <xf numFmtId="0" fontId="3" fillId="16" borderId="0" xfId="0" applyFont="1" applyFill="1" applyAlignment="1">
      <alignment horizontal="center" vertical="center"/>
    </xf>
    <xf numFmtId="0" fontId="5" fillId="0" borderId="0" xfId="0" applyFont="1" applyFill="1" applyBorder="1" applyAlignment="1">
      <alignment horizontal="center" vertical="center" wrapText="1"/>
    </xf>
    <xf numFmtId="0" fontId="0" fillId="0" borderId="0" xfId="0" applyFill="1" applyAlignment="1">
      <alignment horizontal="center" vertical="center"/>
    </xf>
    <xf numFmtId="1" fontId="14" fillId="0" borderId="0" xfId="0" applyNumberFormat="1" applyFont="1" applyFill="1" applyBorder="1" applyAlignment="1">
      <alignment horizontal="center" vertical="center" wrapText="1"/>
    </xf>
    <xf numFmtId="1" fontId="14" fillId="0" borderId="0" xfId="0" applyNumberFormat="1" applyFont="1" applyFill="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12" fillId="0" borderId="0" xfId="0" applyFont="1" applyFill="1" applyBorder="1" applyAlignment="1">
      <alignment horizontal="center" vertical="center" wrapText="1"/>
    </xf>
    <xf numFmtId="0" fontId="12" fillId="0" borderId="17" xfId="0" applyFont="1" applyFill="1" applyBorder="1" applyAlignment="1">
      <alignment horizontal="center" vertical="center" wrapText="1"/>
    </xf>
    <xf numFmtId="165" fontId="9" fillId="13" borderId="9" xfId="1" applyNumberFormat="1" applyFont="1" applyFill="1" applyBorder="1" applyAlignment="1">
      <alignment horizontal="center" vertical="center" wrapText="1"/>
    </xf>
    <xf numFmtId="0" fontId="16" fillId="0" borderId="9" xfId="0" applyFont="1" applyFill="1" applyBorder="1" applyAlignment="1">
      <alignment horizontal="center" vertical="center" wrapText="1"/>
    </xf>
    <xf numFmtId="1" fontId="17" fillId="0" borderId="0" xfId="0" applyNumberFormat="1" applyFont="1" applyFill="1" applyBorder="1" applyAlignment="1">
      <alignment horizontal="center" vertical="center" wrapText="1"/>
    </xf>
    <xf numFmtId="9" fontId="12" fillId="0" borderId="5" xfId="2"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0" xfId="0" applyFill="1" applyAlignment="1">
      <alignment horizontal="center" vertical="center" wrapText="1"/>
    </xf>
    <xf numFmtId="1" fontId="9" fillId="0" borderId="0" xfId="0" applyNumberFormat="1" applyFont="1" applyFill="1" applyBorder="1" applyAlignment="1">
      <alignment horizontal="center" vertical="center" wrapText="1"/>
    </xf>
    <xf numFmtId="9" fontId="9" fillId="14" borderId="0" xfId="2" applyFont="1" applyFill="1" applyBorder="1" applyAlignment="1">
      <alignment horizontal="center"/>
    </xf>
    <xf numFmtId="1" fontId="0" fillId="0" borderId="0" xfId="0" applyNumberFormat="1" applyFont="1" applyFill="1" applyBorder="1" applyAlignment="1">
      <alignment horizontal="center" vertical="center"/>
    </xf>
    <xf numFmtId="9" fontId="0" fillId="17" borderId="0" xfId="2" applyFont="1" applyFill="1" applyBorder="1" applyAlignment="1">
      <alignment vertical="top" wrapText="1"/>
    </xf>
    <xf numFmtId="0" fontId="15" fillId="0" borderId="0" xfId="0" applyFont="1" applyFill="1" applyAlignment="1">
      <alignment horizontal="center" vertical="center"/>
    </xf>
    <xf numFmtId="0" fontId="5" fillId="14" borderId="5" xfId="0" applyFont="1" applyFill="1" applyBorder="1" applyAlignment="1">
      <alignment horizontal="center" vertical="top" wrapText="1"/>
    </xf>
    <xf numFmtId="1" fontId="17" fillId="0" borderId="6" xfId="0" applyNumberFormat="1" applyFont="1" applyFill="1" applyBorder="1" applyAlignment="1">
      <alignment horizontal="center" vertical="center" wrapText="1"/>
    </xf>
    <xf numFmtId="0" fontId="4" fillId="14" borderId="18" xfId="0" applyFont="1" applyFill="1" applyBorder="1" applyAlignment="1">
      <alignment horizontal="center" vertical="center" wrapText="1"/>
    </xf>
    <xf numFmtId="0" fontId="3" fillId="16" borderId="0" xfId="0" applyFont="1" applyFill="1" applyBorder="1" applyAlignment="1">
      <alignment horizontal="center" vertical="center"/>
    </xf>
    <xf numFmtId="1" fontId="0" fillId="0" borderId="0" xfId="0" applyNumberFormat="1" applyFill="1" applyBorder="1" applyAlignment="1"/>
    <xf numFmtId="0" fontId="3" fillId="0" borderId="5" xfId="0" applyFont="1" applyFill="1" applyBorder="1" applyAlignment="1">
      <alignment horizontal="center" vertical="center"/>
    </xf>
    <xf numFmtId="0" fontId="3" fillId="3" borderId="13" xfId="0" applyFont="1" applyFill="1" applyBorder="1" applyAlignment="1">
      <alignment horizontal="left" vertical="top" wrapText="1"/>
    </xf>
    <xf numFmtId="0" fontId="3" fillId="0" borderId="0" xfId="0" applyFont="1" applyFill="1" applyBorder="1" applyAlignment="1">
      <alignment horizontal="left" vertical="center" wrapText="1"/>
    </xf>
    <xf numFmtId="0" fontId="18" fillId="14" borderId="15" xfId="0" applyFont="1" applyFill="1" applyBorder="1" applyAlignment="1">
      <alignment vertical="top" wrapText="1"/>
    </xf>
    <xf numFmtId="1" fontId="3" fillId="4" borderId="17" xfId="0" applyNumberFormat="1" applyFont="1" applyFill="1" applyBorder="1" applyAlignment="1">
      <alignment horizontal="center" vertical="center" wrapText="1"/>
    </xf>
    <xf numFmtId="0" fontId="2" fillId="4" borderId="15" xfId="0" applyFont="1" applyFill="1" applyBorder="1" applyAlignment="1">
      <alignment horizontal="center" wrapText="1"/>
    </xf>
    <xf numFmtId="0" fontId="3" fillId="0" borderId="15" xfId="0" applyFont="1" applyFill="1" applyBorder="1" applyAlignment="1">
      <alignment horizontal="center" vertical="center"/>
    </xf>
    <xf numFmtId="0" fontId="2" fillId="4" borderId="5" xfId="0" applyFont="1" applyFill="1" applyBorder="1" applyAlignment="1">
      <alignment horizontal="center" wrapText="1"/>
    </xf>
    <xf numFmtId="0" fontId="4" fillId="4" borderId="5" xfId="0" applyFont="1" applyFill="1" applyBorder="1" applyAlignment="1">
      <alignment horizontal="center" vertical="center"/>
    </xf>
    <xf numFmtId="0" fontId="4" fillId="4" borderId="15" xfId="0" applyFont="1" applyFill="1" applyBorder="1" applyAlignment="1">
      <alignment horizontal="right" vertical="center"/>
    </xf>
    <xf numFmtId="0" fontId="2" fillId="4" borderId="5" xfId="0" applyFont="1" applyFill="1" applyBorder="1" applyAlignment="1">
      <alignment horizontal="left" wrapText="1"/>
    </xf>
    <xf numFmtId="0" fontId="0" fillId="0" borderId="33" xfId="0" applyBorder="1"/>
    <xf numFmtId="0" fontId="0" fillId="0" borderId="20" xfId="0" applyBorder="1"/>
    <xf numFmtId="0" fontId="3" fillId="11" borderId="2" xfId="0" applyFont="1" applyFill="1" applyBorder="1" applyAlignment="1">
      <alignment vertical="top" wrapText="1"/>
    </xf>
    <xf numFmtId="0" fontId="3" fillId="10" borderId="2" xfId="0" applyFont="1" applyFill="1" applyBorder="1" applyAlignment="1">
      <alignment vertical="top" wrapText="1"/>
    </xf>
    <xf numFmtId="0" fontId="4" fillId="2" borderId="2" xfId="0" applyFont="1" applyFill="1" applyBorder="1" applyAlignment="1">
      <alignment horizontal="center" vertical="top"/>
    </xf>
    <xf numFmtId="1" fontId="0" fillId="0" borderId="33" xfId="0" applyNumberFormat="1" applyFill="1" applyBorder="1" applyAlignment="1">
      <alignment horizontal="center" vertical="center"/>
    </xf>
    <xf numFmtId="0" fontId="0" fillId="0" borderId="33" xfId="0" applyFill="1" applyBorder="1" applyAlignment="1">
      <alignment horizontal="center" vertical="center"/>
    </xf>
    <xf numFmtId="0" fontId="4" fillId="2" borderId="29" xfId="0" applyFont="1" applyFill="1" applyBorder="1" applyAlignment="1">
      <alignment horizontal="center" vertical="top" wrapText="1"/>
    </xf>
    <xf numFmtId="0" fontId="3" fillId="2" borderId="26" xfId="0" applyFont="1" applyFill="1" applyBorder="1" applyAlignment="1">
      <alignment vertical="center" wrapText="1"/>
    </xf>
    <xf numFmtId="0" fontId="3" fillId="3" borderId="17" xfId="0" applyFont="1" applyFill="1" applyBorder="1" applyAlignment="1">
      <alignment vertical="center" wrapText="1"/>
    </xf>
    <xf numFmtId="0" fontId="3" fillId="2" borderId="23"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0" borderId="23" xfId="0" applyFont="1" applyBorder="1" applyAlignment="1">
      <alignment horizontal="left" vertical="center" wrapText="1"/>
    </xf>
    <xf numFmtId="1" fontId="12" fillId="0" borderId="17" xfId="0" applyNumberFormat="1" applyFont="1" applyFill="1" applyBorder="1" applyAlignment="1">
      <alignment horizontal="center" vertical="center" wrapText="1"/>
    </xf>
    <xf numFmtId="1" fontId="11" fillId="0" borderId="0" xfId="0" applyNumberFormat="1" applyFont="1" applyFill="1" applyAlignment="1">
      <alignment horizontal="center" vertical="center"/>
    </xf>
    <xf numFmtId="0" fontId="16" fillId="14" borderId="9" xfId="0" applyFont="1" applyFill="1" applyBorder="1" applyAlignment="1">
      <alignment horizontal="center" vertical="center" wrapText="1"/>
    </xf>
    <xf numFmtId="0" fontId="3" fillId="2" borderId="11" xfId="0" applyFont="1" applyFill="1" applyBorder="1" applyAlignment="1">
      <alignment horizontal="left" vertical="top" wrapText="1"/>
    </xf>
    <xf numFmtId="1" fontId="3" fillId="0" borderId="17" xfId="0" applyNumberFormat="1" applyFont="1" applyFill="1" applyBorder="1" applyAlignment="1">
      <alignment horizontal="center" vertical="center" wrapText="1"/>
    </xf>
    <xf numFmtId="0" fontId="3" fillId="0" borderId="15" xfId="0" applyFont="1" applyFill="1" applyBorder="1" applyAlignment="1">
      <alignment horizontal="left" vertical="center" wrapText="1"/>
    </xf>
    <xf numFmtId="0" fontId="5" fillId="0" borderId="15" xfId="0" applyFont="1" applyFill="1" applyBorder="1" applyAlignment="1">
      <alignment wrapText="1"/>
    </xf>
    <xf numFmtId="9" fontId="12" fillId="0" borderId="15" xfId="2" applyFont="1" applyFill="1" applyBorder="1" applyAlignment="1">
      <alignment horizontal="center" vertical="center" wrapText="1"/>
    </xf>
    <xf numFmtId="0" fontId="3" fillId="14" borderId="0" xfId="0" applyFont="1" applyFill="1" applyBorder="1" applyAlignment="1">
      <alignment vertical="top" wrapText="1"/>
    </xf>
    <xf numFmtId="0" fontId="3" fillId="14" borderId="6" xfId="0" applyFont="1" applyFill="1" applyBorder="1" applyAlignment="1">
      <alignment vertical="center" wrapText="1"/>
    </xf>
    <xf numFmtId="9" fontId="9" fillId="14" borderId="6" xfId="2" applyFont="1" applyFill="1" applyBorder="1" applyAlignment="1">
      <alignment horizontal="center"/>
    </xf>
    <xf numFmtId="0" fontId="3" fillId="0" borderId="15" xfId="0" applyFont="1" applyFill="1" applyBorder="1" applyAlignment="1">
      <alignment horizontal="left" vertical="top" wrapText="1"/>
    </xf>
    <xf numFmtId="0" fontId="0" fillId="0" borderId="11" xfId="0" applyFill="1" applyBorder="1"/>
    <xf numFmtId="0" fontId="3" fillId="2" borderId="25" xfId="0" applyFont="1" applyFill="1" applyBorder="1" applyAlignment="1">
      <alignment horizontal="left" vertical="top" wrapText="1"/>
    </xf>
    <xf numFmtId="0" fontId="3" fillId="2" borderId="17"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3" borderId="11" xfId="0" applyFont="1" applyFill="1" applyBorder="1" applyAlignment="1">
      <alignment horizontal="left" vertical="center" wrapText="1"/>
    </xf>
    <xf numFmtId="0" fontId="3" fillId="0" borderId="0" xfId="0" applyFont="1" applyFill="1" applyBorder="1" applyAlignment="1">
      <alignment horizontal="center" vertical="top" wrapText="1"/>
    </xf>
    <xf numFmtId="0" fontId="3" fillId="0" borderId="32" xfId="0" applyFont="1" applyBorder="1" applyAlignment="1">
      <alignment horizontal="left" vertical="center" wrapText="1"/>
    </xf>
    <xf numFmtId="0" fontId="3" fillId="0" borderId="10" xfId="0" applyFont="1" applyBorder="1" applyAlignment="1">
      <alignment vertical="center" wrapText="1"/>
    </xf>
    <xf numFmtId="0" fontId="2" fillId="4" borderId="5" xfId="0" applyFont="1" applyFill="1" applyBorder="1" applyAlignment="1">
      <alignment vertical="top" wrapText="1"/>
    </xf>
    <xf numFmtId="0" fontId="4" fillId="4" borderId="8" xfId="0" applyFont="1" applyFill="1" applyBorder="1" applyAlignment="1">
      <alignment vertical="center" wrapText="1"/>
    </xf>
    <xf numFmtId="0" fontId="5" fillId="3" borderId="25"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3" borderId="26" xfId="0" applyFont="1" applyFill="1" applyBorder="1" applyAlignment="1">
      <alignment horizontal="left" vertical="center" wrapText="1"/>
    </xf>
    <xf numFmtId="0" fontId="3" fillId="3" borderId="25" xfId="0" applyFont="1" applyFill="1" applyBorder="1" applyAlignment="1">
      <alignment horizontal="left" vertical="top" wrapText="1"/>
    </xf>
    <xf numFmtId="0" fontId="11" fillId="3" borderId="17" xfId="0" applyFont="1" applyFill="1" applyBorder="1" applyAlignment="1">
      <alignment horizontal="left" vertical="top" wrapText="1"/>
    </xf>
    <xf numFmtId="0" fontId="3" fillId="2" borderId="17"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3" fillId="0" borderId="18" xfId="0" applyFont="1" applyFill="1" applyBorder="1" applyAlignment="1">
      <alignment vertical="top" wrapText="1"/>
    </xf>
    <xf numFmtId="1" fontId="3" fillId="9" borderId="0" xfId="0" applyNumberFormat="1" applyFont="1" applyFill="1" applyBorder="1" applyAlignment="1">
      <alignment horizontal="center" vertical="center" wrapText="1"/>
    </xf>
    <xf numFmtId="0" fontId="3" fillId="0" borderId="0" xfId="0" applyFont="1" applyFill="1" applyBorder="1"/>
    <xf numFmtId="1" fontId="12" fillId="13" borderId="18" xfId="0" applyNumberFormat="1" applyFont="1" applyFill="1" applyBorder="1" applyAlignment="1">
      <alignment horizontal="center" vertical="center" wrapText="1"/>
    </xf>
    <xf numFmtId="1" fontId="11" fillId="0" borderId="18" xfId="0" applyNumberFormat="1" applyFont="1" applyFill="1" applyBorder="1" applyAlignment="1"/>
    <xf numFmtId="165" fontId="12" fillId="13" borderId="23" xfId="1" applyNumberFormat="1" applyFont="1" applyFill="1" applyBorder="1" applyAlignment="1">
      <alignment horizontal="center" vertical="center" wrapText="1"/>
    </xf>
    <xf numFmtId="0" fontId="3" fillId="2" borderId="16"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0" fillId="0" borderId="16" xfId="0" applyBorder="1" applyAlignment="1">
      <alignment horizontal="left" vertical="center" wrapText="1"/>
    </xf>
    <xf numFmtId="1" fontId="3" fillId="0" borderId="0" xfId="0" applyNumberFormat="1" applyFont="1" applyFill="1" applyBorder="1" applyAlignment="1"/>
    <xf numFmtId="9" fontId="12" fillId="0" borderId="11" xfId="2" applyFont="1" applyFill="1" applyBorder="1" applyAlignment="1">
      <alignment vertical="top" wrapText="1"/>
    </xf>
    <xf numFmtId="9" fontId="12" fillId="0" borderId="0" xfId="2" applyFont="1" applyFill="1" applyBorder="1" applyAlignment="1">
      <alignment vertical="top" wrapText="1"/>
    </xf>
    <xf numFmtId="9" fontId="12" fillId="0" borderId="15" xfId="2" applyFont="1" applyFill="1" applyBorder="1" applyAlignment="1">
      <alignment vertical="top" wrapText="1"/>
    </xf>
    <xf numFmtId="0" fontId="11" fillId="2" borderId="23" xfId="0" applyFont="1" applyFill="1" applyBorder="1" applyAlignment="1">
      <alignment vertical="top" wrapText="1"/>
    </xf>
    <xf numFmtId="0" fontId="3" fillId="3" borderId="16" xfId="0" applyFont="1" applyFill="1" applyBorder="1" applyAlignment="1">
      <alignment vertical="top" wrapText="1"/>
    </xf>
    <xf numFmtId="0" fontId="0" fillId="2" borderId="23" xfId="0" applyFill="1" applyBorder="1" applyAlignment="1"/>
    <xf numFmtId="0" fontId="4" fillId="3" borderId="34" xfId="0" applyFont="1" applyFill="1" applyBorder="1" applyAlignment="1">
      <alignment horizontal="center" vertical="center" wrapText="1"/>
    </xf>
    <xf numFmtId="0" fontId="4" fillId="3" borderId="36"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42" xfId="0" applyFont="1" applyFill="1" applyBorder="1" applyAlignment="1">
      <alignment horizontal="center" vertical="center"/>
    </xf>
    <xf numFmtId="0" fontId="3" fillId="2" borderId="26"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3" fillId="2" borderId="23" xfId="0" applyFont="1" applyFill="1" applyBorder="1" applyAlignment="1">
      <alignment horizontal="left" vertical="top" wrapText="1"/>
    </xf>
    <xf numFmtId="0" fontId="4" fillId="7" borderId="14" xfId="0" applyFont="1" applyFill="1" applyBorder="1" applyAlignment="1">
      <alignment horizontal="center"/>
    </xf>
    <xf numFmtId="0" fontId="0" fillId="0" borderId="13" xfId="0" applyBorder="1" applyAlignment="1">
      <alignment horizontal="left" vertical="center" wrapText="1"/>
    </xf>
    <xf numFmtId="0" fontId="5" fillId="3" borderId="17" xfId="0" applyFont="1" applyFill="1" applyBorder="1" applyAlignment="1">
      <alignment vertical="center" wrapText="1"/>
    </xf>
    <xf numFmtId="0" fontId="3" fillId="3" borderId="0" xfId="0" applyFont="1" applyFill="1" applyBorder="1" applyAlignment="1">
      <alignment vertical="center" wrapText="1"/>
    </xf>
    <xf numFmtId="0" fontId="3" fillId="2" borderId="25" xfId="0" applyFont="1" applyFill="1" applyBorder="1" applyAlignment="1">
      <alignment vertical="center" wrapText="1"/>
    </xf>
    <xf numFmtId="0" fontId="3" fillId="2" borderId="1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3" borderId="2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3" borderId="26"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3" fillId="2" borderId="16" xfId="0" applyFont="1" applyFill="1" applyBorder="1" applyAlignment="1">
      <alignment vertical="center" wrapText="1"/>
    </xf>
    <xf numFmtId="0" fontId="3" fillId="2" borderId="16" xfId="0" applyFont="1" applyFill="1" applyBorder="1" applyAlignment="1">
      <alignment vertical="top" wrapText="1"/>
    </xf>
    <xf numFmtId="0" fontId="0" fillId="0" borderId="16" xfId="0" applyBorder="1" applyAlignment="1">
      <alignment vertical="center" wrapText="1"/>
    </xf>
    <xf numFmtId="0" fontId="5" fillId="0" borderId="23" xfId="0" applyFont="1" applyFill="1" applyBorder="1" applyAlignment="1">
      <alignment horizontal="left" wrapText="1"/>
    </xf>
    <xf numFmtId="0" fontId="5" fillId="0" borderId="26" xfId="0" applyFont="1" applyFill="1" applyBorder="1" applyAlignment="1">
      <alignment horizontal="left" vertical="center" wrapText="1"/>
    </xf>
    <xf numFmtId="0" fontId="5" fillId="0" borderId="26" xfId="0" applyFont="1" applyFill="1" applyBorder="1" applyAlignment="1">
      <alignment horizontal="left" vertical="top" wrapText="1"/>
    </xf>
    <xf numFmtId="0" fontId="5" fillId="0" borderId="24" xfId="0" applyFont="1" applyFill="1" applyBorder="1" applyAlignment="1">
      <alignment horizontal="left" vertical="center" wrapText="1"/>
    </xf>
    <xf numFmtId="0" fontId="2" fillId="4" borderId="9" xfId="0" applyFont="1" applyFill="1" applyBorder="1" applyAlignment="1">
      <alignment horizontal="left"/>
    </xf>
    <xf numFmtId="0" fontId="5" fillId="0" borderId="23" xfId="0" applyFont="1" applyFill="1" applyBorder="1" applyAlignment="1">
      <alignment vertical="top" wrapText="1"/>
    </xf>
    <xf numFmtId="0" fontId="5" fillId="0" borderId="26" xfId="0" applyFont="1" applyFill="1" applyBorder="1" applyAlignment="1">
      <alignment vertical="center" wrapText="1"/>
    </xf>
    <xf numFmtId="0" fontId="5" fillId="0" borderId="24" xfId="0" applyFont="1" applyFill="1" applyBorder="1" applyAlignment="1">
      <alignment vertical="center" wrapText="1"/>
    </xf>
    <xf numFmtId="0" fontId="5" fillId="0" borderId="23" xfId="0" applyFont="1" applyFill="1" applyBorder="1" applyAlignment="1">
      <alignment vertical="center" wrapText="1"/>
    </xf>
    <xf numFmtId="0" fontId="2" fillId="4" borderId="9" xfId="0" applyFont="1" applyFill="1" applyBorder="1" applyAlignment="1">
      <alignment vertical="top" wrapText="1"/>
    </xf>
    <xf numFmtId="0" fontId="5" fillId="0" borderId="23" xfId="0" applyFont="1" applyFill="1" applyBorder="1" applyAlignment="1">
      <alignment horizontal="left" vertical="center" wrapText="1"/>
    </xf>
    <xf numFmtId="0" fontId="3" fillId="0" borderId="23" xfId="0" applyFont="1" applyFill="1" applyBorder="1" applyAlignment="1">
      <alignment vertical="top" wrapText="1"/>
    </xf>
    <xf numFmtId="0" fontId="3" fillId="0" borderId="26" xfId="0" applyFont="1" applyFill="1" applyBorder="1" applyAlignment="1">
      <alignment horizontal="left" vertical="center" wrapText="1"/>
    </xf>
    <xf numFmtId="0" fontId="3" fillId="0" borderId="26" xfId="0" applyFont="1" applyFill="1" applyBorder="1" applyAlignment="1">
      <alignment horizontal="left" vertical="top" wrapText="1"/>
    </xf>
    <xf numFmtId="0" fontId="5" fillId="0" borderId="24" xfId="0" applyFont="1" applyFill="1" applyBorder="1" applyAlignment="1">
      <alignment horizontal="left" vertical="top" wrapText="1"/>
    </xf>
    <xf numFmtId="0" fontId="5" fillId="0" borderId="26" xfId="0" applyFont="1" applyFill="1" applyBorder="1" applyAlignment="1">
      <alignment vertical="top" wrapText="1"/>
    </xf>
    <xf numFmtId="0" fontId="5" fillId="0" borderId="24" xfId="0" applyFont="1" applyFill="1" applyBorder="1" applyAlignment="1">
      <alignment vertical="top" wrapText="1"/>
    </xf>
    <xf numFmtId="0" fontId="5" fillId="0" borderId="23" xfId="0" applyFont="1" applyFill="1" applyBorder="1" applyAlignment="1">
      <alignment horizontal="left" vertical="top" wrapText="1"/>
    </xf>
    <xf numFmtId="0" fontId="3" fillId="0" borderId="23" xfId="0" applyFont="1" applyFill="1" applyBorder="1" applyAlignment="1">
      <alignment horizontal="left" vertical="center" wrapText="1"/>
    </xf>
    <xf numFmtId="9" fontId="9" fillId="7" borderId="5" xfId="2" applyFont="1" applyFill="1" applyBorder="1" applyAlignment="1">
      <alignment horizontal="center"/>
    </xf>
    <xf numFmtId="9" fontId="4" fillId="7" borderId="5" xfId="0" applyNumberFormat="1" applyFont="1" applyFill="1" applyBorder="1" applyAlignment="1">
      <alignment horizontal="center"/>
    </xf>
    <xf numFmtId="0" fontId="2" fillId="4" borderId="18" xfId="0" applyFont="1" applyFill="1" applyBorder="1" applyAlignment="1">
      <alignment vertical="top" wrapText="1"/>
    </xf>
    <xf numFmtId="0" fontId="2" fillId="4" borderId="18" xfId="0" applyFont="1" applyFill="1" applyBorder="1" applyAlignment="1">
      <alignment horizontal="left" wrapText="1"/>
    </xf>
    <xf numFmtId="0" fontId="2" fillId="4" borderId="18" xfId="0" applyFont="1" applyFill="1" applyBorder="1" applyAlignment="1">
      <alignment horizontal="center" wrapText="1"/>
    </xf>
    <xf numFmtId="0" fontId="4" fillId="4" borderId="18" xfId="0" applyFont="1" applyFill="1" applyBorder="1" applyAlignment="1">
      <alignment vertical="center" wrapText="1"/>
    </xf>
    <xf numFmtId="0" fontId="3" fillId="14" borderId="15" xfId="0" applyFont="1" applyFill="1" applyBorder="1" applyAlignment="1">
      <alignment vertical="top" wrapText="1"/>
    </xf>
    <xf numFmtId="9" fontId="9" fillId="14" borderId="15" xfId="2" applyFont="1" applyFill="1" applyBorder="1" applyAlignment="1">
      <alignment horizontal="center"/>
    </xf>
    <xf numFmtId="9" fontId="9" fillId="0" borderId="6" xfId="2" applyFont="1" applyFill="1" applyBorder="1" applyAlignment="1">
      <alignment horizontal="center"/>
    </xf>
    <xf numFmtId="9" fontId="12" fillId="0" borderId="0" xfId="2" applyFont="1" applyFill="1" applyBorder="1" applyAlignment="1">
      <alignment horizontal="center" vertical="center" wrapText="1"/>
    </xf>
    <xf numFmtId="0" fontId="3" fillId="0" borderId="0" xfId="0" applyFont="1" applyBorder="1" applyAlignment="1">
      <alignment horizontal="center" vertical="center"/>
    </xf>
    <xf numFmtId="0" fontId="0" fillId="0" borderId="15" xfId="0" applyFill="1" applyBorder="1" applyAlignment="1">
      <alignment vertical="center" wrapText="1"/>
    </xf>
    <xf numFmtId="9" fontId="12" fillId="0" borderId="6" xfId="2" applyFont="1" applyFill="1" applyBorder="1" applyAlignment="1">
      <alignment horizontal="center" vertical="center" wrapText="1"/>
    </xf>
    <xf numFmtId="0" fontId="0" fillId="0" borderId="6" xfId="0" applyFill="1" applyBorder="1"/>
    <xf numFmtId="0" fontId="19" fillId="12" borderId="30" xfId="0" applyFont="1" applyFill="1" applyBorder="1" applyAlignment="1">
      <alignment horizontal="center"/>
    </xf>
    <xf numFmtId="0" fontId="19" fillId="12" borderId="29" xfId="0" applyFont="1" applyFill="1" applyBorder="1" applyAlignment="1">
      <alignment horizontal="center"/>
    </xf>
    <xf numFmtId="0" fontId="20" fillId="12" borderId="30" xfId="0" applyFont="1" applyFill="1" applyBorder="1" applyAlignment="1">
      <alignment horizontal="center"/>
    </xf>
    <xf numFmtId="0" fontId="20" fillId="12" borderId="29" xfId="0" applyFont="1" applyFill="1" applyBorder="1" applyAlignment="1">
      <alignment horizontal="center"/>
    </xf>
    <xf numFmtId="0" fontId="18" fillId="14" borderId="15" xfId="0" applyFont="1" applyFill="1" applyBorder="1" applyAlignment="1">
      <alignment vertical="center" wrapText="1"/>
    </xf>
    <xf numFmtId="0" fontId="18" fillId="14" borderId="6" xfId="0" applyFont="1" applyFill="1" applyBorder="1" applyAlignment="1">
      <alignment vertical="center" wrapText="1"/>
    </xf>
    <xf numFmtId="0" fontId="18" fillId="14" borderId="6" xfId="0" applyFont="1" applyFill="1" applyBorder="1" applyAlignment="1">
      <alignment vertical="top" wrapText="1"/>
    </xf>
    <xf numFmtId="0" fontId="12" fillId="14" borderId="6" xfId="0" applyFont="1" applyFill="1" applyBorder="1" applyAlignment="1">
      <alignment vertical="top"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6" xfId="0" applyFont="1" applyFill="1" applyBorder="1" applyAlignment="1">
      <alignment horizontal="left" vertical="top" wrapText="1"/>
    </xf>
    <xf numFmtId="0" fontId="3" fillId="2" borderId="23" xfId="0" applyFont="1" applyFill="1" applyBorder="1" applyAlignment="1">
      <alignment horizontal="left" vertical="top" wrapText="1"/>
    </xf>
    <xf numFmtId="0" fontId="3" fillId="2" borderId="26" xfId="0" applyFont="1" applyFill="1" applyBorder="1" applyAlignment="1">
      <alignment horizontal="left" vertical="top" wrapText="1"/>
    </xf>
    <xf numFmtId="0" fontId="3" fillId="2" borderId="24" xfId="0" applyFont="1" applyFill="1" applyBorder="1" applyAlignment="1">
      <alignment horizontal="left" vertical="top" wrapText="1"/>
    </xf>
    <xf numFmtId="0" fontId="3" fillId="3" borderId="23" xfId="0" applyFont="1" applyFill="1" applyBorder="1" applyAlignment="1">
      <alignment horizontal="left" vertical="top" wrapText="1"/>
    </xf>
    <xf numFmtId="0" fontId="3" fillId="3" borderId="26" xfId="0" applyFont="1" applyFill="1" applyBorder="1" applyAlignment="1">
      <alignment horizontal="left" vertical="top" wrapText="1"/>
    </xf>
    <xf numFmtId="0" fontId="3" fillId="3" borderId="24" xfId="0" applyFont="1" applyFill="1" applyBorder="1" applyAlignment="1">
      <alignment horizontal="left" vertical="top" wrapText="1"/>
    </xf>
    <xf numFmtId="0" fontId="5" fillId="2" borderId="24" xfId="0" applyFont="1" applyFill="1" applyBorder="1" applyAlignment="1">
      <alignment horizontal="left" vertical="top" wrapTex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23" xfId="0" applyFont="1" applyFill="1" applyBorder="1" applyAlignment="1">
      <alignment horizontal="left" vertical="top" wrapText="1"/>
    </xf>
    <xf numFmtId="0" fontId="5" fillId="0" borderId="24" xfId="0" applyFont="1" applyFill="1" applyBorder="1" applyAlignment="1">
      <alignment horizontal="left" vertical="top" wrapText="1"/>
    </xf>
    <xf numFmtId="0" fontId="5" fillId="2" borderId="26" xfId="0" applyFont="1" applyFill="1" applyBorder="1" applyAlignment="1">
      <alignment horizontal="left" vertical="top" wrapText="1"/>
    </xf>
    <xf numFmtId="0" fontId="5" fillId="3" borderId="24" xfId="0" applyFont="1" applyFill="1" applyBorder="1" applyAlignment="1">
      <alignment horizontal="left" vertical="top" wrapText="1"/>
    </xf>
    <xf numFmtId="0" fontId="5" fillId="0" borderId="26" xfId="0" applyFont="1" applyFill="1" applyBorder="1" applyAlignment="1">
      <alignment horizontal="left" vertical="top" wrapText="1"/>
    </xf>
    <xf numFmtId="0" fontId="5" fillId="0" borderId="26" xfId="0" applyFont="1" applyFill="1" applyBorder="1" applyAlignment="1">
      <alignment horizontal="left" vertical="center" wrapText="1"/>
    </xf>
    <xf numFmtId="9" fontId="21" fillId="17" borderId="15" xfId="0" applyNumberFormat="1" applyFont="1" applyFill="1" applyBorder="1" applyAlignment="1">
      <alignment vertical="top" wrapText="1"/>
    </xf>
    <xf numFmtId="0" fontId="3" fillId="0" borderId="23" xfId="0" applyFont="1" applyBorder="1" applyAlignment="1">
      <alignment horizontal="left" vertical="top" wrapText="1"/>
    </xf>
    <xf numFmtId="0" fontId="3" fillId="0" borderId="23" xfId="0" applyFont="1" applyBorder="1" applyAlignment="1">
      <alignment vertical="top" wrapText="1"/>
    </xf>
    <xf numFmtId="0" fontId="12" fillId="15" borderId="5" xfId="0" applyFont="1" applyFill="1" applyBorder="1" applyAlignment="1">
      <alignment horizontal="center" vertical="center" wrapText="1"/>
    </xf>
    <xf numFmtId="0" fontId="3" fillId="0" borderId="8" xfId="0" applyFont="1" applyFill="1" applyBorder="1" applyAlignment="1">
      <alignment horizontal="left" vertical="center" wrapText="1"/>
    </xf>
    <xf numFmtId="9" fontId="0" fillId="17" borderId="8" xfId="2" applyFont="1" applyFill="1" applyBorder="1" applyAlignment="1">
      <alignment vertical="top" wrapText="1"/>
    </xf>
    <xf numFmtId="9" fontId="3" fillId="17" borderId="5" xfId="2" applyFont="1" applyFill="1" applyBorder="1" applyAlignment="1">
      <alignment vertical="top" wrapText="1"/>
    </xf>
    <xf numFmtId="0" fontId="12" fillId="15" borderId="18" xfId="0" applyFont="1" applyFill="1" applyBorder="1" applyAlignment="1">
      <alignment horizontal="center" vertical="center" wrapText="1"/>
    </xf>
    <xf numFmtId="9" fontId="12" fillId="0" borderId="12" xfId="2" applyFont="1" applyFill="1" applyBorder="1" applyAlignment="1">
      <alignment vertical="top" wrapText="1"/>
    </xf>
    <xf numFmtId="0" fontId="3" fillId="0" borderId="8" xfId="0" applyFont="1" applyFill="1" applyBorder="1" applyAlignment="1">
      <alignment horizontal="center" vertical="center" wrapText="1"/>
    </xf>
    <xf numFmtId="9" fontId="12" fillId="0" borderId="25" xfId="2" applyFont="1" applyFill="1" applyBorder="1" applyAlignment="1">
      <alignment vertical="top" wrapText="1"/>
    </xf>
    <xf numFmtId="0" fontId="3" fillId="0" borderId="11" xfId="0" applyFont="1" applyFill="1" applyBorder="1" applyAlignment="1">
      <alignment horizontal="center" vertical="center" wrapText="1"/>
    </xf>
    <xf numFmtId="0" fontId="12" fillId="15" borderId="8" xfId="0" applyFont="1" applyFill="1" applyBorder="1" applyAlignment="1">
      <alignment horizontal="center" vertical="center" wrapText="1"/>
    </xf>
    <xf numFmtId="9" fontId="21" fillId="17" borderId="11" xfId="0" applyNumberFormat="1" applyFont="1" applyFill="1" applyBorder="1" applyAlignment="1">
      <alignment vertical="top" wrapText="1"/>
    </xf>
    <xf numFmtId="0" fontId="3" fillId="0" borderId="8" xfId="0" applyFont="1" applyFill="1" applyBorder="1" applyAlignment="1">
      <alignment vertical="center" wrapText="1"/>
    </xf>
    <xf numFmtId="0" fontId="3" fillId="0" borderId="24" xfId="0" applyFont="1" applyBorder="1" applyAlignment="1">
      <alignment horizontal="left" vertical="center" wrapText="1"/>
    </xf>
    <xf numFmtId="0" fontId="3" fillId="0" borderId="8" xfId="0" applyFont="1" applyFill="1" applyBorder="1" applyAlignment="1">
      <alignment vertical="top" wrapText="1"/>
    </xf>
    <xf numFmtId="0" fontId="0" fillId="0" borderId="0" xfId="0" applyFill="1" applyAlignment="1">
      <alignment wrapText="1"/>
    </xf>
    <xf numFmtId="1" fontId="0" fillId="0" borderId="0" xfId="0" applyNumberFormat="1" applyFill="1" applyBorder="1" applyAlignment="1">
      <alignment horizontal="center" vertical="center"/>
    </xf>
    <xf numFmtId="0" fontId="0" fillId="0" borderId="0" xfId="0" applyFill="1" applyBorder="1"/>
    <xf numFmtId="0" fontId="3" fillId="0" borderId="15" xfId="0" applyFont="1" applyFill="1" applyBorder="1" applyAlignment="1">
      <alignment horizontal="left" vertical="center" wrapText="1"/>
    </xf>
    <xf numFmtId="0" fontId="3" fillId="0" borderId="15" xfId="0" applyFont="1" applyFill="1" applyBorder="1" applyAlignment="1">
      <alignment horizontal="left" vertical="top" wrapText="1"/>
    </xf>
    <xf numFmtId="9" fontId="3" fillId="17" borderId="18" xfId="0" applyNumberFormat="1" applyFont="1" applyFill="1" applyBorder="1" applyAlignment="1">
      <alignment horizontal="left" vertical="top" wrapText="1"/>
    </xf>
    <xf numFmtId="1" fontId="3" fillId="4" borderId="0" xfId="0" applyNumberFormat="1" applyFont="1" applyFill="1" applyBorder="1" applyAlignment="1">
      <alignment horizontal="left" vertical="center" wrapText="1"/>
    </xf>
    <xf numFmtId="0" fontId="11" fillId="0" borderId="0" xfId="0" applyFont="1" applyFill="1" applyBorder="1" applyAlignment="1">
      <alignment horizontal="left" vertical="center"/>
    </xf>
    <xf numFmtId="0" fontId="11" fillId="0" borderId="0" xfId="0" applyFont="1" applyFill="1" applyAlignment="1">
      <alignment horizontal="left" vertical="center"/>
    </xf>
    <xf numFmtId="0" fontId="3" fillId="0" borderId="0" xfId="0" applyFont="1" applyFill="1" applyAlignment="1">
      <alignment horizontal="left" vertical="center"/>
    </xf>
    <xf numFmtId="0" fontId="0" fillId="0" borderId="0" xfId="0" applyFill="1" applyAlignment="1">
      <alignment horizontal="left"/>
    </xf>
    <xf numFmtId="0" fontId="3" fillId="2" borderId="26" xfId="0" applyFont="1" applyFill="1" applyBorder="1" applyAlignment="1">
      <alignment horizontal="left" vertical="top" wrapText="1"/>
    </xf>
    <xf numFmtId="0" fontId="3" fillId="2" borderId="24" xfId="0" applyFont="1" applyFill="1" applyBorder="1" applyAlignment="1">
      <alignment horizontal="left" vertical="top" wrapText="1"/>
    </xf>
    <xf numFmtId="0" fontId="3" fillId="3" borderId="23" xfId="0" applyFont="1" applyFill="1" applyBorder="1" applyAlignment="1">
      <alignment horizontal="left" vertical="top" wrapText="1"/>
    </xf>
    <xf numFmtId="0" fontId="3" fillId="3" borderId="24" xfId="0" applyFont="1" applyFill="1" applyBorder="1" applyAlignment="1">
      <alignment horizontal="left" vertical="top" wrapText="1"/>
    </xf>
    <xf numFmtId="0" fontId="5" fillId="0" borderId="26" xfId="0" applyFont="1" applyFill="1" applyBorder="1" applyAlignment="1">
      <alignment horizontal="left" vertical="center" wrapText="1"/>
    </xf>
    <xf numFmtId="0" fontId="2" fillId="5" borderId="9" xfId="0" applyFont="1" applyFill="1" applyBorder="1" applyAlignment="1">
      <alignment horizontal="center"/>
    </xf>
    <xf numFmtId="0" fontId="4" fillId="4" borderId="9" xfId="0" applyFont="1" applyFill="1" applyBorder="1" applyAlignment="1">
      <alignment vertical="center" wrapText="1"/>
    </xf>
    <xf numFmtId="0" fontId="4" fillId="4" borderId="5" xfId="0" applyFont="1" applyFill="1" applyBorder="1" applyAlignment="1">
      <alignment vertical="center"/>
    </xf>
    <xf numFmtId="0" fontId="4" fillId="4" borderId="8" xfId="0" applyFont="1" applyFill="1" applyBorder="1" applyAlignment="1">
      <alignment vertical="center"/>
    </xf>
    <xf numFmtId="0" fontId="0" fillId="0" borderId="21" xfId="0" applyBorder="1" applyAlignment="1">
      <alignment vertical="center" wrapText="1"/>
    </xf>
    <xf numFmtId="0" fontId="3" fillId="2" borderId="13" xfId="0" applyFont="1" applyFill="1" applyBorder="1" applyAlignment="1">
      <alignment vertical="center" wrapText="1"/>
    </xf>
    <xf numFmtId="0" fontId="3" fillId="3" borderId="25" xfId="0" applyFont="1" applyFill="1" applyBorder="1" applyAlignment="1">
      <alignment vertical="center" wrapText="1"/>
    </xf>
    <xf numFmtId="0" fontId="3" fillId="12" borderId="26" xfId="0" applyFont="1" applyFill="1" applyBorder="1" applyAlignment="1" applyProtection="1">
      <alignment horizontal="center" vertical="center" wrapText="1"/>
      <protection locked="0"/>
    </xf>
    <xf numFmtId="0" fontId="3" fillId="12" borderId="18" xfId="0" applyFont="1" applyFill="1" applyBorder="1" applyAlignment="1" applyProtection="1">
      <alignment horizontal="center" vertical="center" wrapText="1"/>
      <protection locked="0"/>
    </xf>
    <xf numFmtId="0" fontId="3" fillId="12" borderId="24" xfId="0" applyFont="1" applyFill="1" applyBorder="1" applyAlignment="1" applyProtection="1">
      <alignment horizontal="center" vertical="center" wrapText="1"/>
      <protection locked="0"/>
    </xf>
    <xf numFmtId="0" fontId="3" fillId="12" borderId="23" xfId="0" applyFont="1" applyFill="1" applyBorder="1" applyAlignment="1" applyProtection="1">
      <alignment horizontal="center" vertical="center" wrapText="1"/>
      <protection locked="0"/>
    </xf>
    <xf numFmtId="0" fontId="3" fillId="12" borderId="18" xfId="0" applyFont="1" applyFill="1" applyBorder="1" applyAlignment="1" applyProtection="1">
      <alignment horizontal="center" vertical="center"/>
      <protection locked="0"/>
    </xf>
    <xf numFmtId="0" fontId="3" fillId="12" borderId="8" xfId="0" applyFont="1" applyFill="1" applyBorder="1" applyAlignment="1" applyProtection="1">
      <alignment horizontal="center" vertical="center" wrapText="1"/>
      <protection locked="0"/>
    </xf>
    <xf numFmtId="0" fontId="3" fillId="12" borderId="15" xfId="0" applyFont="1" applyFill="1" applyBorder="1" applyAlignment="1" applyProtection="1">
      <alignment horizontal="center" vertical="center"/>
      <protection locked="0"/>
    </xf>
    <xf numFmtId="0" fontId="0" fillId="8" borderId="23" xfId="0" applyFill="1" applyBorder="1" applyAlignment="1" applyProtection="1">
      <alignment vertical="top" wrapText="1"/>
      <protection locked="0"/>
    </xf>
    <xf numFmtId="0" fontId="0" fillId="8" borderId="18" xfId="0" applyFill="1" applyBorder="1" applyAlignment="1" applyProtection="1">
      <alignment vertical="top" wrapText="1"/>
      <protection locked="0"/>
    </xf>
    <xf numFmtId="0" fontId="3" fillId="8" borderId="18" xfId="0" applyFont="1" applyFill="1" applyBorder="1" applyAlignment="1" applyProtection="1">
      <alignment vertical="top" wrapText="1"/>
      <protection locked="0"/>
    </xf>
    <xf numFmtId="0" fontId="3" fillId="8" borderId="24" xfId="0" applyFont="1" applyFill="1" applyBorder="1" applyAlignment="1" applyProtection="1">
      <alignment vertical="top" wrapText="1"/>
      <protection locked="0"/>
    </xf>
    <xf numFmtId="0" fontId="0" fillId="8" borderId="24" xfId="0" applyFill="1" applyBorder="1" applyAlignment="1" applyProtection="1">
      <alignment vertical="top" wrapText="1"/>
      <protection locked="0"/>
    </xf>
    <xf numFmtId="0" fontId="0" fillId="8" borderId="26" xfId="0" applyFill="1" applyBorder="1" applyAlignment="1" applyProtection="1">
      <alignment vertical="top" wrapText="1"/>
      <protection locked="0"/>
    </xf>
    <xf numFmtId="0" fontId="0" fillId="0" borderId="0" xfId="0" applyProtection="1">
      <protection locked="0"/>
    </xf>
    <xf numFmtId="0" fontId="3" fillId="12" borderId="12" xfId="0" applyFont="1" applyFill="1" applyBorder="1" applyAlignment="1" applyProtection="1">
      <alignment horizontal="center" vertical="center" wrapText="1"/>
      <protection locked="0"/>
    </xf>
    <xf numFmtId="0" fontId="0" fillId="8" borderId="21" xfId="0" applyFill="1" applyBorder="1" applyAlignment="1" applyProtection="1">
      <alignment vertical="top" wrapText="1"/>
      <protection locked="0"/>
    </xf>
    <xf numFmtId="0" fontId="0" fillId="8" borderId="8" xfId="0" applyFill="1" applyBorder="1" applyAlignment="1" applyProtection="1">
      <alignment vertical="top" wrapText="1"/>
      <protection locked="0"/>
    </xf>
    <xf numFmtId="0" fontId="3" fillId="12" borderId="5" xfId="0" applyFont="1" applyFill="1" applyBorder="1" applyAlignment="1" applyProtection="1">
      <alignment horizontal="center" vertical="center" wrapText="1"/>
      <protection locked="0"/>
    </xf>
    <xf numFmtId="0" fontId="3" fillId="12" borderId="9" xfId="0" applyFont="1" applyFill="1" applyBorder="1" applyAlignment="1" applyProtection="1">
      <alignment horizontal="center" vertical="center" wrapText="1"/>
      <protection locked="0"/>
    </xf>
    <xf numFmtId="0" fontId="3" fillId="8" borderId="23" xfId="0" applyFont="1" applyFill="1" applyBorder="1" applyAlignment="1" applyProtection="1">
      <alignment vertical="top" wrapText="1"/>
      <protection locked="0"/>
    </xf>
    <xf numFmtId="0" fontId="3" fillId="12" borderId="16" xfId="0" applyFont="1" applyFill="1" applyBorder="1" applyAlignment="1" applyProtection="1">
      <alignment horizontal="center" vertical="center" wrapText="1"/>
      <protection locked="0"/>
    </xf>
    <xf numFmtId="0" fontId="3" fillId="12" borderId="17" xfId="0" applyFont="1" applyFill="1" applyBorder="1" applyAlignment="1" applyProtection="1">
      <alignment horizontal="center" vertical="center" wrapText="1"/>
      <protection locked="0"/>
    </xf>
    <xf numFmtId="0" fontId="0" fillId="8" borderId="18" xfId="0" applyFill="1" applyBorder="1" applyAlignment="1" applyProtection="1">
      <alignment horizontal="left" vertical="top" wrapText="1"/>
      <protection locked="0"/>
    </xf>
    <xf numFmtId="0" fontId="0" fillId="8" borderId="5" xfId="0" applyFill="1" applyBorder="1" applyAlignment="1" applyProtection="1">
      <alignment vertical="top" wrapText="1"/>
      <protection locked="0"/>
    </xf>
    <xf numFmtId="0" fontId="0" fillId="8" borderId="11" xfId="0" applyFill="1" applyBorder="1" applyAlignment="1" applyProtection="1">
      <alignment vertical="top" wrapText="1"/>
      <protection locked="0"/>
    </xf>
    <xf numFmtId="0" fontId="0" fillId="8" borderId="25" xfId="0" applyFill="1" applyBorder="1" applyAlignment="1" applyProtection="1">
      <alignment vertical="top" wrapText="1"/>
      <protection locked="0"/>
    </xf>
    <xf numFmtId="0" fontId="3" fillId="8" borderId="8" xfId="0" applyFont="1" applyFill="1" applyBorder="1" applyAlignment="1" applyProtection="1">
      <alignment horizontal="left" vertical="top" wrapText="1"/>
      <protection locked="0"/>
    </xf>
    <xf numFmtId="0" fontId="3" fillId="8" borderId="11" xfId="0" applyFont="1" applyFill="1" applyBorder="1" applyAlignment="1" applyProtection="1">
      <alignment horizontal="left" vertical="top" wrapText="1"/>
      <protection locked="0"/>
    </xf>
    <xf numFmtId="0" fontId="0" fillId="8" borderId="8" xfId="0" applyFill="1" applyBorder="1" applyAlignment="1" applyProtection="1">
      <alignment horizontal="left" vertical="top" wrapText="1"/>
      <protection locked="0"/>
    </xf>
    <xf numFmtId="0" fontId="3" fillId="12" borderId="9" xfId="0" applyFont="1" applyFill="1" applyBorder="1" applyAlignment="1" applyProtection="1">
      <alignment horizontal="center" vertical="center"/>
      <protection locked="0"/>
    </xf>
    <xf numFmtId="9" fontId="22" fillId="0" borderId="11" xfId="2" applyFont="1" applyFill="1" applyBorder="1" applyAlignment="1">
      <alignment horizontal="center"/>
    </xf>
    <xf numFmtId="164" fontId="22" fillId="0" borderId="11" xfId="1" applyFont="1" applyFill="1" applyBorder="1" applyAlignment="1">
      <alignment horizontal="center"/>
    </xf>
    <xf numFmtId="9" fontId="23" fillId="0" borderId="11" xfId="2" applyFont="1" applyFill="1" applyBorder="1" applyAlignment="1">
      <alignment horizontal="left" vertical="center" wrapText="1"/>
    </xf>
    <xf numFmtId="0" fontId="24" fillId="0" borderId="0" xfId="0" applyFont="1"/>
    <xf numFmtId="0" fontId="4" fillId="2" borderId="29" xfId="0" applyFont="1" applyFill="1" applyBorder="1" applyAlignment="1">
      <alignment horizontal="center" wrapText="1"/>
    </xf>
    <xf numFmtId="0" fontId="4" fillId="7" borderId="3" xfId="0" applyFont="1" applyFill="1" applyBorder="1" applyAlignment="1">
      <alignment horizontal="center" wrapText="1"/>
    </xf>
    <xf numFmtId="0" fontId="3" fillId="8" borderId="21" xfId="0" applyFont="1" applyFill="1" applyBorder="1" applyAlignment="1" applyProtection="1">
      <alignment horizontal="left" vertical="top" wrapText="1"/>
      <protection locked="0"/>
    </xf>
    <xf numFmtId="0" fontId="3" fillId="8" borderId="26" xfId="0" applyFont="1" applyFill="1" applyBorder="1" applyAlignment="1" applyProtection="1">
      <alignment horizontal="left" vertical="top" wrapText="1"/>
      <protection locked="0"/>
    </xf>
    <xf numFmtId="0" fontId="0" fillId="0" borderId="0" xfId="0" applyFill="1" applyBorder="1" applyAlignment="1">
      <alignment wrapText="1"/>
    </xf>
    <xf numFmtId="0" fontId="3" fillId="8" borderId="8" xfId="0" applyFont="1" applyFill="1" applyBorder="1" applyAlignment="1" applyProtection="1">
      <alignment vertical="top" wrapText="1"/>
      <protection locked="0"/>
    </xf>
    <xf numFmtId="0" fontId="4" fillId="7" borderId="31" xfId="0" applyFont="1" applyFill="1" applyBorder="1" applyAlignment="1">
      <alignment horizontal="center" wrapText="1"/>
    </xf>
    <xf numFmtId="9" fontId="3" fillId="17" borderId="18" xfId="0" applyNumberFormat="1" applyFont="1" applyFill="1" applyBorder="1" applyAlignment="1">
      <alignment horizontal="right" wrapText="1"/>
    </xf>
    <xf numFmtId="9" fontId="9" fillId="0" borderId="5" xfId="2" applyFont="1" applyFill="1" applyBorder="1" applyAlignment="1">
      <alignment horizontal="center" wrapText="1"/>
    </xf>
    <xf numFmtId="9" fontId="4" fillId="7" borderId="8" xfId="0" applyNumberFormat="1" applyFont="1" applyFill="1" applyBorder="1" applyAlignment="1">
      <alignment horizontal="center" wrapText="1"/>
    </xf>
    <xf numFmtId="9" fontId="9" fillId="0" borderId="0" xfId="2" applyFont="1" applyFill="1" applyBorder="1" applyAlignment="1">
      <alignment horizontal="center" wrapText="1"/>
    </xf>
    <xf numFmtId="9" fontId="4" fillId="14" borderId="0" xfId="0" applyNumberFormat="1" applyFont="1" applyFill="1" applyBorder="1" applyAlignment="1">
      <alignment horizontal="center" wrapText="1"/>
    </xf>
    <xf numFmtId="0" fontId="4" fillId="7" borderId="7" xfId="0" applyFont="1" applyFill="1" applyBorder="1" applyAlignment="1">
      <alignment horizontal="center" wrapText="1"/>
    </xf>
    <xf numFmtId="0" fontId="4" fillId="7" borderId="8" xfId="0" applyFont="1" applyFill="1" applyBorder="1" applyAlignment="1">
      <alignment horizontal="center" wrapText="1"/>
    </xf>
    <xf numFmtId="0" fontId="0" fillId="0" borderId="15" xfId="0" applyFill="1" applyBorder="1" applyAlignment="1">
      <alignment wrapText="1"/>
    </xf>
    <xf numFmtId="0" fontId="2" fillId="7" borderId="7" xfId="0" applyFont="1" applyFill="1" applyBorder="1" applyAlignment="1">
      <alignment horizontal="center" wrapText="1"/>
    </xf>
    <xf numFmtId="0" fontId="0" fillId="0" borderId="5" xfId="0" applyFill="1" applyBorder="1" applyAlignment="1">
      <alignment wrapText="1"/>
    </xf>
    <xf numFmtId="0" fontId="2" fillId="8" borderId="18" xfId="0" applyFont="1" applyFill="1" applyBorder="1" applyAlignment="1" applyProtection="1">
      <alignment horizontal="center" wrapText="1"/>
      <protection locked="0"/>
    </xf>
    <xf numFmtId="0" fontId="2" fillId="8" borderId="23" xfId="0" applyFont="1" applyFill="1" applyBorder="1" applyAlignment="1" applyProtection="1">
      <alignment horizontal="center" wrapText="1"/>
      <protection locked="0"/>
    </xf>
    <xf numFmtId="0" fontId="2" fillId="0" borderId="15" xfId="0" applyFont="1" applyFill="1" applyBorder="1" applyAlignment="1">
      <alignment horizontal="center" wrapText="1"/>
    </xf>
    <xf numFmtId="9" fontId="0" fillId="17" borderId="18" xfId="0" applyNumberFormat="1" applyFill="1" applyBorder="1" applyAlignment="1">
      <alignment wrapText="1"/>
    </xf>
    <xf numFmtId="9" fontId="2" fillId="0" borderId="0" xfId="2" applyFont="1" applyFill="1" applyBorder="1" applyAlignment="1">
      <alignment horizontal="center" wrapText="1"/>
    </xf>
    <xf numFmtId="0" fontId="3" fillId="8" borderId="9" xfId="0" applyFont="1" applyFill="1" applyBorder="1" applyAlignment="1">
      <alignment horizontal="left" vertical="center" wrapText="1"/>
    </xf>
    <xf numFmtId="0" fontId="3" fillId="8" borderId="41" xfId="0" applyFont="1" applyFill="1" applyBorder="1" applyAlignment="1">
      <alignment horizontal="left" vertical="center" wrapText="1"/>
    </xf>
    <xf numFmtId="0" fontId="3" fillId="8" borderId="43" xfId="0" applyFont="1" applyFill="1" applyBorder="1" applyAlignment="1">
      <alignment horizontal="left" vertical="center" wrapText="1"/>
    </xf>
    <xf numFmtId="0" fontId="3" fillId="8" borderId="44" xfId="0" applyFont="1" applyFill="1" applyBorder="1" applyAlignment="1">
      <alignment horizontal="left" vertical="center" wrapText="1"/>
    </xf>
    <xf numFmtId="0" fontId="3" fillId="8" borderId="13" xfId="0" applyFont="1" applyFill="1" applyBorder="1" applyAlignment="1">
      <alignment horizontal="center" vertical="top" wrapText="1"/>
    </xf>
    <xf numFmtId="0" fontId="3" fillId="8" borderId="39" xfId="0" applyFont="1" applyFill="1" applyBorder="1" applyAlignment="1">
      <alignment horizontal="center" vertical="top" wrapText="1"/>
    </xf>
    <xf numFmtId="0" fontId="2" fillId="2" borderId="22" xfId="0" applyFont="1" applyFill="1" applyBorder="1" applyAlignment="1">
      <alignment horizontal="center" vertical="top" wrapText="1"/>
    </xf>
    <xf numFmtId="0" fontId="2" fillId="2" borderId="14" xfId="0" applyFont="1" applyFill="1" applyBorder="1" applyAlignment="1">
      <alignment horizontal="center" vertical="top" wrapText="1"/>
    </xf>
    <xf numFmtId="0" fontId="2" fillId="2" borderId="3" xfId="0" applyFont="1" applyFill="1" applyBorder="1" applyAlignment="1">
      <alignment horizontal="center" vertical="top" wrapText="1"/>
    </xf>
    <xf numFmtId="0" fontId="3" fillId="8" borderId="22" xfId="0" applyFont="1" applyFill="1" applyBorder="1" applyAlignment="1">
      <alignment horizontal="left" vertical="top" wrapText="1"/>
    </xf>
    <xf numFmtId="0" fontId="3" fillId="8" borderId="3" xfId="0" applyFont="1" applyFill="1" applyBorder="1" applyAlignment="1">
      <alignment horizontal="left" vertical="top" wrapText="1"/>
    </xf>
    <xf numFmtId="0" fontId="3" fillId="9" borderId="22" xfId="0" applyFont="1" applyFill="1" applyBorder="1" applyAlignment="1">
      <alignment horizontal="left" vertical="top" wrapText="1"/>
    </xf>
    <xf numFmtId="0" fontId="3" fillId="9" borderId="3" xfId="0" applyFont="1" applyFill="1" applyBorder="1" applyAlignment="1">
      <alignment horizontal="left" vertical="top" wrapText="1"/>
    </xf>
    <xf numFmtId="0" fontId="2" fillId="2" borderId="22" xfId="0" applyFont="1" applyFill="1" applyBorder="1" applyAlignment="1">
      <alignment horizontal="center" vertical="top"/>
    </xf>
    <xf numFmtId="0" fontId="2" fillId="2" borderId="14" xfId="0" applyFont="1" applyFill="1" applyBorder="1" applyAlignment="1">
      <alignment horizontal="center" vertical="top"/>
    </xf>
    <xf numFmtId="0" fontId="2" fillId="2" borderId="3" xfId="0" applyFont="1" applyFill="1" applyBorder="1" applyAlignment="1">
      <alignment horizontal="center" vertical="top"/>
    </xf>
    <xf numFmtId="0" fontId="3" fillId="8" borderId="10" xfId="0" applyFont="1" applyFill="1" applyBorder="1" applyAlignment="1">
      <alignment horizontal="left" vertical="center" wrapText="1"/>
    </xf>
    <xf numFmtId="0" fontId="3" fillId="8" borderId="35" xfId="0" applyFont="1" applyFill="1" applyBorder="1" applyAlignment="1">
      <alignment horizontal="left" vertical="center" wrapText="1"/>
    </xf>
    <xf numFmtId="0" fontId="3" fillId="8" borderId="16" xfId="0" applyFont="1" applyFill="1" applyBorder="1" applyAlignment="1">
      <alignment horizontal="left" vertical="top" wrapText="1"/>
    </xf>
    <xf numFmtId="0" fontId="3" fillId="8" borderId="37" xfId="0" applyFont="1" applyFill="1" applyBorder="1" applyAlignment="1">
      <alignment horizontal="left" vertical="top" wrapText="1"/>
    </xf>
    <xf numFmtId="0" fontId="5" fillId="2" borderId="23" xfId="0" applyFont="1" applyFill="1" applyBorder="1" applyAlignment="1">
      <alignment horizontal="left" vertical="top" wrapText="1"/>
    </xf>
    <xf numFmtId="0" fontId="5" fillId="2" borderId="24" xfId="0" applyFont="1" applyFill="1" applyBorder="1" applyAlignment="1">
      <alignment horizontal="left" vertical="top" wrapText="1"/>
    </xf>
    <xf numFmtId="0" fontId="3" fillId="3" borderId="23" xfId="0" applyFont="1" applyFill="1" applyBorder="1" applyAlignment="1">
      <alignment horizontal="left" vertical="top" wrapText="1"/>
    </xf>
    <xf numFmtId="0" fontId="3" fillId="3" borderId="24"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3" borderId="23" xfId="0" applyFont="1" applyFill="1" applyBorder="1" applyAlignment="1">
      <alignment horizontal="left" vertical="center" wrapText="1"/>
    </xf>
    <xf numFmtId="0" fontId="3" fillId="3" borderId="26" xfId="0" applyFont="1" applyFill="1" applyBorder="1" applyAlignment="1">
      <alignment horizontal="left" vertical="center" wrapText="1"/>
    </xf>
    <xf numFmtId="0" fontId="5" fillId="3" borderId="23" xfId="0" applyFont="1" applyFill="1" applyBorder="1" applyAlignment="1">
      <alignment horizontal="left" vertical="center" wrapText="1"/>
    </xf>
    <xf numFmtId="0" fontId="5" fillId="3" borderId="24"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5" fillId="3" borderId="23" xfId="0" applyFont="1" applyFill="1" applyBorder="1" applyAlignment="1">
      <alignment horizontal="left" vertical="top" wrapText="1"/>
    </xf>
    <xf numFmtId="0" fontId="5" fillId="3" borderId="26" xfId="0" applyFont="1" applyFill="1" applyBorder="1" applyAlignment="1">
      <alignment horizontal="left" vertical="top" wrapText="1"/>
    </xf>
    <xf numFmtId="0" fontId="5" fillId="3" borderId="24" xfId="0" applyFont="1" applyFill="1" applyBorder="1" applyAlignment="1">
      <alignment horizontal="left" vertical="top" wrapText="1"/>
    </xf>
    <xf numFmtId="0" fontId="4" fillId="14" borderId="6" xfId="0" applyFont="1" applyFill="1" applyBorder="1" applyAlignment="1">
      <alignment horizontal="center" vertical="top" wrapText="1"/>
    </xf>
    <xf numFmtId="0" fontId="5" fillId="3" borderId="26"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5" fillId="2" borderId="26"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5" fillId="2" borderId="26" xfId="0" applyFont="1" applyFill="1" applyBorder="1" applyAlignment="1">
      <alignment horizontal="left" vertical="top" wrapText="1"/>
    </xf>
    <xf numFmtId="0" fontId="4" fillId="6" borderId="9" xfId="0" applyFont="1" applyFill="1" applyBorder="1" applyAlignment="1">
      <alignment horizontal="center" vertical="top" wrapText="1"/>
    </xf>
    <xf numFmtId="0" fontId="4" fillId="6" borderId="5" xfId="0" applyFont="1" applyFill="1" applyBorder="1" applyAlignment="1">
      <alignment horizontal="center" vertical="top" wrapText="1"/>
    </xf>
    <xf numFmtId="0" fontId="3" fillId="3" borderId="24" xfId="0" applyFont="1" applyFill="1" applyBorder="1" applyAlignment="1">
      <alignment horizontal="left" vertical="center" wrapText="1"/>
    </xf>
    <xf numFmtId="0" fontId="3" fillId="3" borderId="26" xfId="0" applyFont="1" applyFill="1" applyBorder="1" applyAlignment="1">
      <alignment horizontal="left" vertical="top" wrapText="1"/>
    </xf>
    <xf numFmtId="0" fontId="3" fillId="2" borderId="26" xfId="0" applyFont="1" applyFill="1" applyBorder="1" applyAlignment="1">
      <alignment horizontal="left" vertical="top" wrapText="1"/>
    </xf>
    <xf numFmtId="0" fontId="6" fillId="2" borderId="30"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3" fillId="2" borderId="23" xfId="0" applyFont="1" applyFill="1" applyBorder="1" applyAlignment="1">
      <alignment horizontal="left" vertical="top" wrapText="1"/>
    </xf>
    <xf numFmtId="0" fontId="3" fillId="2" borderId="24" xfId="0" applyFont="1" applyFill="1" applyBorder="1" applyAlignment="1">
      <alignment horizontal="left" vertical="top" wrapText="1"/>
    </xf>
    <xf numFmtId="0" fontId="4" fillId="6" borderId="20" xfId="0" applyFont="1" applyFill="1" applyBorder="1" applyAlignment="1">
      <alignment horizontal="center"/>
    </xf>
    <xf numFmtId="0" fontId="4" fillId="6" borderId="14" xfId="0" applyFont="1" applyFill="1" applyBorder="1" applyAlignment="1">
      <alignment horizontal="center"/>
    </xf>
    <xf numFmtId="0" fontId="2" fillId="5" borderId="22" xfId="0" applyFont="1" applyFill="1" applyBorder="1" applyAlignment="1">
      <alignment horizontal="center" vertical="center"/>
    </xf>
    <xf numFmtId="0" fontId="2" fillId="5" borderId="3" xfId="0" applyFont="1" applyFill="1" applyBorder="1" applyAlignment="1">
      <alignment horizontal="center" vertical="center"/>
    </xf>
    <xf numFmtId="0" fontId="3" fillId="3" borderId="28" xfId="0" applyFont="1" applyFill="1" applyBorder="1" applyAlignment="1">
      <alignment horizontal="left" vertical="center" wrapText="1"/>
    </xf>
    <xf numFmtId="0" fontId="5" fillId="0" borderId="23" xfId="0" applyFont="1" applyFill="1" applyBorder="1" applyAlignment="1">
      <alignment horizontal="left" vertical="top" wrapText="1"/>
    </xf>
    <xf numFmtId="0" fontId="5" fillId="0" borderId="24" xfId="0" applyFont="1" applyFill="1" applyBorder="1" applyAlignment="1">
      <alignment horizontal="left" vertical="top" wrapTex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0" fillId="2" borderId="28" xfId="0" applyFont="1" applyFill="1" applyBorder="1" applyAlignment="1">
      <alignment horizontal="left" vertical="center" wrapText="1"/>
    </xf>
    <xf numFmtId="0" fontId="0" fillId="2" borderId="24" xfId="0" applyFont="1" applyFill="1" applyBorder="1" applyAlignment="1">
      <alignment horizontal="left" vertical="center" wrapText="1"/>
    </xf>
    <xf numFmtId="0" fontId="5" fillId="0" borderId="26" xfId="0" applyFont="1" applyFill="1" applyBorder="1" applyAlignment="1">
      <alignment horizontal="left" vertical="top" wrapText="1"/>
    </xf>
    <xf numFmtId="0" fontId="5" fillId="0" borderId="26" xfId="0" applyFont="1" applyFill="1" applyBorder="1" applyAlignment="1">
      <alignment horizontal="left" vertical="center" wrapText="1"/>
    </xf>
    <xf numFmtId="0" fontId="3" fillId="3" borderId="28" xfId="0" applyFont="1" applyFill="1" applyBorder="1" applyAlignment="1">
      <alignment horizontal="left" vertical="top" wrapText="1"/>
    </xf>
    <xf numFmtId="0" fontId="3" fillId="2" borderId="28" xfId="0" applyFont="1" applyFill="1" applyBorder="1" applyAlignment="1">
      <alignment horizontal="left" vertical="top" wrapText="1"/>
    </xf>
    <xf numFmtId="0" fontId="5" fillId="0" borderId="28" xfId="0" applyFont="1" applyFill="1" applyBorder="1" applyAlignment="1">
      <alignment horizontal="left" vertical="top" wrapText="1"/>
    </xf>
    <xf numFmtId="0" fontId="3" fillId="2" borderId="26" xfId="0" applyFont="1" applyFill="1" applyBorder="1" applyAlignment="1">
      <alignment horizontal="center" vertical="top" wrapText="1"/>
    </xf>
    <xf numFmtId="0" fontId="3" fillId="2" borderId="24" xfId="0" applyFont="1" applyFill="1" applyBorder="1" applyAlignment="1">
      <alignment horizontal="center" vertical="top" wrapText="1"/>
    </xf>
    <xf numFmtId="0" fontId="5" fillId="3" borderId="26" xfId="0" applyFont="1" applyFill="1" applyBorder="1" applyAlignment="1">
      <alignment horizontal="center" vertical="top" wrapText="1"/>
    </xf>
    <xf numFmtId="0" fontId="5" fillId="3" borderId="24" xfId="0" applyFont="1" applyFill="1" applyBorder="1" applyAlignment="1">
      <alignment horizontal="center" vertical="top" wrapText="1"/>
    </xf>
    <xf numFmtId="0" fontId="4" fillId="7" borderId="14" xfId="0" applyFont="1" applyFill="1" applyBorder="1" applyAlignment="1">
      <alignment horizontal="center"/>
    </xf>
    <xf numFmtId="0" fontId="4" fillId="7" borderId="9" xfId="0" applyFont="1" applyFill="1" applyBorder="1" applyAlignment="1">
      <alignment horizontal="center" vertical="top" wrapText="1"/>
    </xf>
    <xf numFmtId="0" fontId="4" fillId="7" borderId="5" xfId="0" applyFont="1" applyFill="1" applyBorder="1" applyAlignment="1">
      <alignment horizontal="center" vertical="top" wrapText="1"/>
    </xf>
    <xf numFmtId="0" fontId="2" fillId="5" borderId="9" xfId="0" applyFont="1" applyFill="1" applyBorder="1" applyAlignment="1">
      <alignment horizontal="center"/>
    </xf>
    <xf numFmtId="0" fontId="0" fillId="5" borderId="5" xfId="0" applyFill="1" applyBorder="1" applyAlignment="1">
      <alignment horizontal="center"/>
    </xf>
    <xf numFmtId="0" fontId="5" fillId="2" borderId="28" xfId="0" applyFont="1" applyFill="1" applyBorder="1" applyAlignment="1">
      <alignment horizontal="left" vertical="top" wrapText="1"/>
    </xf>
    <xf numFmtId="0" fontId="0" fillId="0" borderId="23" xfId="0" applyFill="1" applyBorder="1" applyAlignment="1">
      <alignment horizontal="left" vertical="center" wrapText="1"/>
    </xf>
    <xf numFmtId="0" fontId="0" fillId="0" borderId="26" xfId="0" applyFill="1" applyBorder="1" applyAlignment="1">
      <alignment horizontal="left" vertical="center" wrapText="1"/>
    </xf>
    <xf numFmtId="0" fontId="0" fillId="0" borderId="24" xfId="0" applyFill="1" applyBorder="1" applyAlignment="1">
      <alignment horizontal="left" vertical="center" wrapText="1"/>
    </xf>
    <xf numFmtId="0" fontId="0" fillId="3" borderId="23" xfId="0" applyFill="1" applyBorder="1" applyAlignment="1">
      <alignment horizontal="left" vertical="center" wrapText="1"/>
    </xf>
    <xf numFmtId="0" fontId="0" fillId="3" borderId="26" xfId="0" applyFill="1" applyBorder="1" applyAlignment="1">
      <alignment horizontal="left" vertical="center" wrapText="1"/>
    </xf>
    <xf numFmtId="0" fontId="0" fillId="3" borderId="24" xfId="0" applyFill="1" applyBorder="1" applyAlignment="1">
      <alignment horizontal="left" vertical="center" wrapText="1"/>
    </xf>
    <xf numFmtId="0" fontId="4" fillId="7" borderId="19" xfId="0" applyFont="1" applyFill="1" applyBorder="1" applyAlignment="1">
      <alignment horizontal="center"/>
    </xf>
    <xf numFmtId="0" fontId="4" fillId="7" borderId="4" xfId="0" applyFont="1" applyFill="1" applyBorder="1" applyAlignment="1">
      <alignment horizontal="center"/>
    </xf>
    <xf numFmtId="0" fontId="4" fillId="7" borderId="8" xfId="0" applyFont="1" applyFill="1" applyBorder="1" applyAlignment="1">
      <alignment horizontal="center" vertical="top" wrapText="1"/>
    </xf>
    <xf numFmtId="0" fontId="4" fillId="7" borderId="9" xfId="0" applyFont="1" applyFill="1" applyBorder="1" applyAlignment="1">
      <alignment horizontal="center"/>
    </xf>
    <xf numFmtId="0" fontId="4" fillId="7" borderId="5" xfId="0" applyFont="1" applyFill="1" applyBorder="1" applyAlignment="1">
      <alignment horizontal="center"/>
    </xf>
    <xf numFmtId="0" fontId="4" fillId="7" borderId="8" xfId="0" applyFont="1" applyFill="1" applyBorder="1" applyAlignment="1">
      <alignment horizontal="center"/>
    </xf>
    <xf numFmtId="0" fontId="2" fillId="7" borderId="9" xfId="0" applyFont="1" applyFill="1" applyBorder="1" applyAlignment="1">
      <alignment horizontal="center"/>
    </xf>
    <xf numFmtId="0" fontId="2" fillId="7" borderId="5" xfId="0" applyFont="1" applyFill="1" applyBorder="1" applyAlignment="1">
      <alignment horizontal="center"/>
    </xf>
    <xf numFmtId="0" fontId="4" fillId="7" borderId="10" xfId="0" applyFont="1" applyFill="1" applyBorder="1" applyAlignment="1">
      <alignment horizontal="center"/>
    </xf>
  </cellXfs>
  <cellStyles count="4">
    <cellStyle name="Comma" xfId="1" builtinId="3"/>
    <cellStyle name="Comma 2" xfId="3"/>
    <cellStyle name="Normal" xfId="0" builtinId="0"/>
    <cellStyle name="Percent" xfId="2" builtinId="5"/>
  </cellStyles>
  <dxfs count="216">
    <dxf>
      <fill>
        <patternFill>
          <bgColor rgb="FF92D050"/>
        </patternFill>
      </fill>
    </dxf>
    <dxf>
      <fill>
        <patternFill>
          <bgColor rgb="FFFF0000"/>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0" tint="-0.24994659260841701"/>
        </patternFill>
      </fill>
    </dxf>
    <dxf>
      <fill>
        <patternFill>
          <bgColor rgb="FFFFC000"/>
        </patternFill>
      </fill>
    </dxf>
    <dxf>
      <font>
        <color theme="0"/>
      </font>
      <fill>
        <patternFill>
          <bgColor rgb="FF92D050"/>
        </patternFill>
      </fill>
    </dxf>
    <dxf>
      <font>
        <color theme="1"/>
      </font>
      <fill>
        <patternFill>
          <bgColor rgb="FFFFC000"/>
        </patternFill>
      </fill>
    </dxf>
    <dxf>
      <font>
        <color theme="0"/>
      </font>
      <fill>
        <patternFill>
          <bgColor rgb="FFFF0000"/>
        </patternFill>
      </fill>
    </dxf>
    <dxf>
      <fill>
        <patternFill>
          <bgColor theme="0" tint="-0.24994659260841701"/>
        </patternFill>
      </fill>
    </dxf>
    <dxf>
      <fill>
        <patternFill>
          <bgColor rgb="FF92D050"/>
        </patternFill>
      </fill>
    </dxf>
    <dxf>
      <fill>
        <patternFill>
          <bgColor rgb="FFFFC000"/>
        </patternFill>
      </fill>
    </dxf>
    <dxf>
      <fill>
        <patternFill>
          <bgColor rgb="FFFF0000"/>
        </patternFill>
      </fill>
    </dxf>
    <dxf>
      <fill>
        <patternFill>
          <bgColor theme="0" tint="-0.24994659260841701"/>
        </patternFill>
      </fill>
    </dxf>
    <dxf>
      <fill>
        <patternFill>
          <bgColor rgb="FF92D050"/>
        </patternFill>
      </fill>
    </dxf>
    <dxf>
      <fill>
        <patternFill>
          <bgColor rgb="FFFFC000"/>
        </patternFill>
      </fill>
    </dxf>
    <dxf>
      <fill>
        <patternFill>
          <bgColor rgb="FFFF0000"/>
        </patternFill>
      </fill>
    </dxf>
    <dxf>
      <fill>
        <patternFill>
          <bgColor theme="0" tint="-0.24994659260841701"/>
        </patternFill>
      </fill>
    </dxf>
    <dxf>
      <fill>
        <patternFill>
          <bgColor rgb="FF92D050"/>
        </patternFill>
      </fill>
    </dxf>
    <dxf>
      <fill>
        <patternFill>
          <bgColor rgb="FFFFC000"/>
        </patternFill>
      </fill>
    </dxf>
    <dxf>
      <fill>
        <patternFill>
          <bgColor rgb="FFFF0000"/>
        </patternFill>
      </fill>
    </dxf>
    <dxf>
      <fill>
        <patternFill>
          <bgColor theme="0" tint="-0.24994659260841701"/>
        </patternFill>
      </fill>
    </dxf>
    <dxf>
      <fill>
        <patternFill>
          <bgColor rgb="FF92D050"/>
        </patternFill>
      </fill>
    </dxf>
    <dxf>
      <fill>
        <patternFill>
          <bgColor rgb="FFFFC000"/>
        </patternFill>
      </fill>
    </dxf>
    <dxf>
      <fill>
        <patternFill>
          <bgColor rgb="FFFF0000"/>
        </patternFill>
      </fill>
    </dxf>
    <dxf>
      <fill>
        <patternFill>
          <bgColor theme="0" tint="-0.24994659260841701"/>
        </patternFill>
      </fill>
    </dxf>
    <dxf>
      <fill>
        <patternFill>
          <bgColor rgb="FF92D050"/>
        </patternFill>
      </fill>
    </dxf>
    <dxf>
      <fill>
        <patternFill>
          <bgColor rgb="FFFFC000"/>
        </patternFill>
      </fill>
    </dxf>
    <dxf>
      <fill>
        <patternFill>
          <bgColor rgb="FFFF0000"/>
        </patternFill>
      </fill>
    </dxf>
    <dxf>
      <fill>
        <patternFill>
          <bgColor theme="0" tint="-0.24994659260841701"/>
        </patternFill>
      </fill>
    </dxf>
    <dxf>
      <fill>
        <patternFill>
          <bgColor rgb="FF92D050"/>
        </patternFill>
      </fill>
    </dxf>
    <dxf>
      <fill>
        <patternFill>
          <bgColor rgb="FFFFC000"/>
        </patternFill>
      </fill>
    </dxf>
    <dxf>
      <fill>
        <patternFill>
          <bgColor rgb="FFFF0000"/>
        </patternFill>
      </fill>
    </dxf>
    <dxf>
      <fill>
        <patternFill>
          <bgColor theme="0" tint="-0.24994659260841701"/>
        </patternFill>
      </fill>
    </dxf>
    <dxf>
      <fill>
        <patternFill>
          <bgColor rgb="FF92D050"/>
        </patternFill>
      </fill>
    </dxf>
    <dxf>
      <fill>
        <patternFill>
          <bgColor rgb="FFFFC000"/>
        </patternFill>
      </fill>
    </dxf>
    <dxf>
      <fill>
        <patternFill>
          <bgColor rgb="FFFF0000"/>
        </patternFill>
      </fill>
    </dxf>
    <dxf>
      <fill>
        <patternFill>
          <bgColor theme="0" tint="-0.24994659260841701"/>
        </patternFill>
      </fill>
    </dxf>
    <dxf>
      <font>
        <color theme="0"/>
      </font>
      <fill>
        <patternFill>
          <bgColor rgb="FF92D050"/>
        </patternFill>
      </fill>
    </dxf>
    <dxf>
      <font>
        <color theme="1"/>
      </font>
      <fill>
        <patternFill>
          <bgColor rgb="FFFFC000"/>
        </patternFill>
      </fill>
    </dxf>
    <dxf>
      <font>
        <color theme="0"/>
      </font>
      <fill>
        <patternFill>
          <bgColor rgb="FFFF0000"/>
        </patternFill>
      </fill>
    </dxf>
    <dxf>
      <fill>
        <patternFill>
          <bgColor theme="0" tint="-0.24994659260841701"/>
        </patternFill>
      </fill>
    </dxf>
    <dxf>
      <fill>
        <patternFill>
          <bgColor rgb="FF92D050"/>
        </patternFill>
      </fill>
    </dxf>
    <dxf>
      <fill>
        <patternFill>
          <bgColor rgb="FFFFC000"/>
        </patternFill>
      </fill>
    </dxf>
    <dxf>
      <fill>
        <patternFill>
          <bgColor rgb="FFFF0000"/>
        </patternFill>
      </fill>
    </dxf>
    <dxf>
      <fill>
        <patternFill>
          <bgColor theme="0" tint="-0.24994659260841701"/>
        </patternFill>
      </fill>
    </dxf>
    <dxf>
      <fill>
        <patternFill>
          <bgColor rgb="FF92D050"/>
        </patternFill>
      </fill>
    </dxf>
    <dxf>
      <fill>
        <patternFill>
          <bgColor rgb="FFFFC000"/>
        </patternFill>
      </fill>
    </dxf>
    <dxf>
      <fill>
        <patternFill>
          <bgColor rgb="FFFF0000"/>
        </patternFill>
      </fill>
    </dxf>
    <dxf>
      <fill>
        <patternFill>
          <bgColor theme="0" tint="-0.24994659260841701"/>
        </patternFill>
      </fill>
    </dxf>
    <dxf>
      <fill>
        <patternFill>
          <bgColor rgb="FF92D050"/>
        </patternFill>
      </fill>
    </dxf>
    <dxf>
      <fill>
        <patternFill>
          <bgColor rgb="FFFFC000"/>
        </patternFill>
      </fill>
    </dxf>
    <dxf>
      <fill>
        <patternFill>
          <bgColor rgb="FFFF0000"/>
        </patternFill>
      </fill>
    </dxf>
    <dxf>
      <fill>
        <patternFill>
          <bgColor theme="0" tint="-0.24994659260841701"/>
        </patternFill>
      </fill>
    </dxf>
    <dxf>
      <fill>
        <patternFill>
          <bgColor rgb="FF92D050"/>
        </patternFill>
      </fill>
    </dxf>
    <dxf>
      <fill>
        <patternFill>
          <bgColor rgb="FFFFC000"/>
        </patternFill>
      </fill>
    </dxf>
    <dxf>
      <fill>
        <patternFill>
          <bgColor rgb="FFFF0000"/>
        </patternFill>
      </fill>
    </dxf>
    <dxf>
      <fill>
        <patternFill>
          <bgColor theme="0" tint="-0.24994659260841701"/>
        </patternFill>
      </fill>
    </dxf>
    <dxf>
      <fill>
        <patternFill>
          <bgColor rgb="FF92D050"/>
        </patternFill>
      </fill>
    </dxf>
    <dxf>
      <fill>
        <patternFill>
          <bgColor rgb="FFFFC000"/>
        </patternFill>
      </fill>
    </dxf>
    <dxf>
      <fill>
        <patternFill>
          <bgColor rgb="FFFF0000"/>
        </patternFill>
      </fill>
    </dxf>
    <dxf>
      <fill>
        <patternFill>
          <bgColor theme="0" tint="-0.24994659260841701"/>
        </patternFill>
      </fill>
    </dxf>
    <dxf>
      <fill>
        <patternFill>
          <bgColor rgb="FF92D050"/>
        </patternFill>
      </fill>
    </dxf>
    <dxf>
      <fill>
        <patternFill>
          <bgColor rgb="FFFFC000"/>
        </patternFill>
      </fill>
    </dxf>
    <dxf>
      <fill>
        <patternFill>
          <bgColor rgb="FFFF0000"/>
        </patternFill>
      </fill>
    </dxf>
    <dxf>
      <fill>
        <patternFill>
          <bgColor theme="0" tint="-0.24994659260841701"/>
        </patternFill>
      </fill>
    </dxf>
    <dxf>
      <fill>
        <patternFill>
          <bgColor rgb="FF92D050"/>
        </patternFill>
      </fill>
    </dxf>
    <dxf>
      <fill>
        <patternFill>
          <bgColor rgb="FFFFC000"/>
        </patternFill>
      </fill>
    </dxf>
    <dxf>
      <fill>
        <patternFill>
          <bgColor rgb="FFFF0000"/>
        </patternFill>
      </fill>
    </dxf>
    <dxf>
      <fill>
        <patternFill>
          <bgColor theme="0" tint="-0.24994659260841701"/>
        </patternFill>
      </fill>
    </dxf>
    <dxf>
      <fill>
        <patternFill>
          <bgColor rgb="FF92D050"/>
        </patternFill>
      </fill>
    </dxf>
    <dxf>
      <fill>
        <patternFill>
          <bgColor rgb="FFFFC000"/>
        </patternFill>
      </fill>
    </dxf>
    <dxf>
      <fill>
        <patternFill>
          <bgColor rgb="FFFF0000"/>
        </patternFill>
      </fill>
    </dxf>
    <dxf>
      <fill>
        <patternFill>
          <bgColor theme="0" tint="-0.24994659260841701"/>
        </patternFill>
      </fill>
    </dxf>
    <dxf>
      <fill>
        <patternFill>
          <bgColor rgb="FF92D050"/>
        </patternFill>
      </fill>
    </dxf>
    <dxf>
      <fill>
        <patternFill>
          <bgColor rgb="FFFFC000"/>
        </patternFill>
      </fill>
    </dxf>
    <dxf>
      <fill>
        <patternFill>
          <bgColor rgb="FFFF0000"/>
        </patternFill>
      </fill>
    </dxf>
    <dxf>
      <fill>
        <patternFill>
          <bgColor theme="0" tint="-0.24994659260841701"/>
        </patternFill>
      </fill>
    </dxf>
    <dxf>
      <fill>
        <patternFill>
          <bgColor rgb="FF92D050"/>
        </patternFill>
      </fill>
    </dxf>
    <dxf>
      <fill>
        <patternFill>
          <bgColor rgb="FFFFC000"/>
        </patternFill>
      </fill>
    </dxf>
    <dxf>
      <fill>
        <patternFill>
          <bgColor rgb="FFFF0000"/>
        </patternFill>
      </fill>
    </dxf>
    <dxf>
      <fill>
        <patternFill>
          <bgColor theme="0" tint="-0.24994659260841701"/>
        </patternFill>
      </fill>
    </dxf>
    <dxf>
      <fill>
        <patternFill>
          <bgColor rgb="FF92D050"/>
        </patternFill>
      </fill>
    </dxf>
    <dxf>
      <fill>
        <patternFill>
          <bgColor rgb="FFFFC000"/>
        </patternFill>
      </fill>
    </dxf>
    <dxf>
      <fill>
        <patternFill>
          <bgColor rgb="FFFF0000"/>
        </patternFill>
      </fill>
    </dxf>
    <dxf>
      <fill>
        <patternFill>
          <bgColor theme="0" tint="-0.24994659260841701"/>
        </patternFill>
      </fill>
    </dxf>
    <dxf>
      <fill>
        <patternFill>
          <bgColor rgb="FF92D050"/>
        </patternFill>
      </fill>
    </dxf>
    <dxf>
      <fill>
        <patternFill>
          <bgColor rgb="FFFFC000"/>
        </patternFill>
      </fill>
    </dxf>
    <dxf>
      <fill>
        <patternFill>
          <bgColor rgb="FFFF0000"/>
        </patternFill>
      </fill>
    </dxf>
    <dxf>
      <fill>
        <patternFill>
          <bgColor theme="0" tint="-0.24994659260841701"/>
        </patternFill>
      </fill>
    </dxf>
    <dxf>
      <fill>
        <patternFill>
          <bgColor rgb="FF92D050"/>
        </patternFill>
      </fill>
    </dxf>
    <dxf>
      <fill>
        <patternFill>
          <bgColor rgb="FFFFC000"/>
        </patternFill>
      </fill>
    </dxf>
    <dxf>
      <fill>
        <patternFill>
          <bgColor rgb="FFFF0000"/>
        </patternFill>
      </fill>
    </dxf>
    <dxf>
      <fill>
        <patternFill>
          <bgColor theme="0" tint="-0.24994659260841701"/>
        </patternFill>
      </fill>
    </dxf>
    <dxf>
      <fill>
        <patternFill>
          <bgColor rgb="FF92D050"/>
        </patternFill>
      </fill>
    </dxf>
    <dxf>
      <fill>
        <patternFill>
          <bgColor rgb="FFFFC000"/>
        </patternFill>
      </fill>
    </dxf>
    <dxf>
      <fill>
        <patternFill>
          <bgColor rgb="FFFF0000"/>
        </patternFill>
      </fill>
    </dxf>
    <dxf>
      <fill>
        <patternFill>
          <bgColor theme="0" tint="-0.24994659260841701"/>
        </patternFill>
      </fill>
    </dxf>
    <dxf>
      <fill>
        <patternFill>
          <bgColor rgb="FF92D050"/>
        </patternFill>
      </fill>
    </dxf>
    <dxf>
      <fill>
        <patternFill>
          <bgColor rgb="FFFFC000"/>
        </patternFill>
      </fill>
    </dxf>
    <dxf>
      <fill>
        <patternFill>
          <bgColor rgb="FFFF0000"/>
        </patternFill>
      </fill>
    </dxf>
    <dxf>
      <fill>
        <patternFill>
          <bgColor theme="0" tint="-0.24994659260841701"/>
        </patternFill>
      </fill>
    </dxf>
    <dxf>
      <fill>
        <patternFill>
          <bgColor rgb="FF92D050"/>
        </patternFill>
      </fill>
    </dxf>
    <dxf>
      <fill>
        <patternFill>
          <bgColor rgb="FFFFC000"/>
        </patternFill>
      </fill>
    </dxf>
    <dxf>
      <fill>
        <patternFill>
          <bgColor rgb="FFFF0000"/>
        </patternFill>
      </fill>
    </dxf>
    <dxf>
      <fill>
        <patternFill>
          <bgColor theme="0" tint="-0.24994659260841701"/>
        </patternFill>
      </fill>
    </dxf>
    <dxf>
      <fill>
        <patternFill>
          <bgColor rgb="FF92D050"/>
        </patternFill>
      </fill>
    </dxf>
    <dxf>
      <fill>
        <patternFill>
          <bgColor rgb="FFFFC000"/>
        </patternFill>
      </fill>
    </dxf>
    <dxf>
      <fill>
        <patternFill>
          <bgColor rgb="FFFF0000"/>
        </patternFill>
      </fill>
    </dxf>
    <dxf>
      <fill>
        <patternFill>
          <bgColor theme="0" tint="-0.24994659260841701"/>
        </patternFill>
      </fill>
    </dxf>
    <dxf>
      <fill>
        <patternFill>
          <bgColor rgb="FF92D050"/>
        </patternFill>
      </fill>
    </dxf>
    <dxf>
      <fill>
        <patternFill>
          <bgColor rgb="FFFFC000"/>
        </patternFill>
      </fill>
    </dxf>
    <dxf>
      <fill>
        <patternFill>
          <bgColor rgb="FFFF0000"/>
        </patternFill>
      </fill>
    </dxf>
    <dxf>
      <fill>
        <patternFill>
          <bgColor theme="0" tint="-0.24994659260841701"/>
        </patternFill>
      </fill>
    </dxf>
    <dxf>
      <fill>
        <patternFill>
          <bgColor rgb="FF92D050"/>
        </patternFill>
      </fill>
    </dxf>
    <dxf>
      <fill>
        <patternFill>
          <bgColor rgb="FFFFC000"/>
        </patternFill>
      </fill>
    </dxf>
    <dxf>
      <fill>
        <patternFill>
          <bgColor rgb="FFFF0000"/>
        </patternFill>
      </fill>
    </dxf>
    <dxf>
      <fill>
        <patternFill>
          <bgColor theme="0" tint="-0.24994659260841701"/>
        </patternFill>
      </fill>
    </dxf>
    <dxf>
      <fill>
        <patternFill>
          <bgColor rgb="FF92D050"/>
        </patternFill>
      </fill>
    </dxf>
    <dxf>
      <fill>
        <patternFill>
          <bgColor rgb="FFFFC000"/>
        </patternFill>
      </fill>
    </dxf>
    <dxf>
      <fill>
        <patternFill>
          <bgColor rgb="FFFF0000"/>
        </patternFill>
      </fill>
    </dxf>
    <dxf>
      <fill>
        <patternFill>
          <bgColor theme="0" tint="-0.24994659260841701"/>
        </patternFill>
      </fill>
    </dxf>
    <dxf>
      <fill>
        <patternFill>
          <bgColor rgb="FF92D050"/>
        </patternFill>
      </fill>
    </dxf>
    <dxf>
      <fill>
        <patternFill>
          <bgColor rgb="FFFFC000"/>
        </patternFill>
      </fill>
    </dxf>
    <dxf>
      <fill>
        <patternFill>
          <bgColor rgb="FFFF0000"/>
        </patternFill>
      </fill>
    </dxf>
    <dxf>
      <fill>
        <patternFill>
          <bgColor theme="0" tint="-0.24994659260841701"/>
        </patternFill>
      </fill>
    </dxf>
    <dxf>
      <fill>
        <patternFill>
          <bgColor rgb="FF92D050"/>
        </patternFill>
      </fill>
    </dxf>
    <dxf>
      <fill>
        <patternFill>
          <bgColor rgb="FFFFC000"/>
        </patternFill>
      </fill>
    </dxf>
    <dxf>
      <fill>
        <patternFill>
          <bgColor rgb="FFFF0000"/>
        </patternFill>
      </fill>
    </dxf>
    <dxf>
      <fill>
        <patternFill>
          <bgColor theme="0" tint="-0.24994659260841701"/>
        </patternFill>
      </fill>
    </dxf>
    <dxf>
      <fill>
        <patternFill>
          <bgColor rgb="FF92D050"/>
        </patternFill>
      </fill>
    </dxf>
    <dxf>
      <fill>
        <patternFill>
          <bgColor rgb="FFFFC000"/>
        </patternFill>
      </fill>
    </dxf>
    <dxf>
      <fill>
        <patternFill>
          <bgColor rgb="FFFF0000"/>
        </patternFill>
      </fill>
    </dxf>
    <dxf>
      <fill>
        <patternFill>
          <bgColor theme="0" tint="-0.24994659260841701"/>
        </patternFill>
      </fill>
    </dxf>
    <dxf>
      <fill>
        <patternFill>
          <bgColor rgb="FF92D050"/>
        </patternFill>
      </fill>
    </dxf>
    <dxf>
      <fill>
        <patternFill>
          <bgColor rgb="FFFFC000"/>
        </patternFill>
      </fill>
    </dxf>
    <dxf>
      <fill>
        <patternFill>
          <bgColor rgb="FFFF0000"/>
        </patternFill>
      </fill>
    </dxf>
    <dxf>
      <fill>
        <patternFill>
          <bgColor theme="0" tint="-0.24994659260841701"/>
        </patternFill>
      </fill>
    </dxf>
    <dxf>
      <fill>
        <patternFill>
          <bgColor rgb="FF92D050"/>
        </patternFill>
      </fill>
    </dxf>
    <dxf>
      <fill>
        <patternFill>
          <bgColor rgb="FFFFC000"/>
        </patternFill>
      </fill>
    </dxf>
    <dxf>
      <fill>
        <patternFill>
          <bgColor rgb="FFFF0000"/>
        </patternFill>
      </fill>
    </dxf>
    <dxf>
      <fill>
        <patternFill>
          <bgColor theme="0" tint="-0.24994659260841701"/>
        </patternFill>
      </fill>
    </dxf>
    <dxf>
      <fill>
        <patternFill>
          <bgColor rgb="FF92D050"/>
        </patternFill>
      </fill>
    </dxf>
    <dxf>
      <fill>
        <patternFill>
          <bgColor rgb="FFFFC000"/>
        </patternFill>
      </fill>
    </dxf>
    <dxf>
      <fill>
        <patternFill>
          <bgColor rgb="FFFF0000"/>
        </patternFill>
      </fill>
    </dxf>
    <dxf>
      <fill>
        <patternFill>
          <bgColor theme="0" tint="-0.24994659260841701"/>
        </patternFill>
      </fill>
    </dxf>
    <dxf>
      <fill>
        <patternFill>
          <bgColor rgb="FF92D050"/>
        </patternFill>
      </fill>
    </dxf>
    <dxf>
      <fill>
        <patternFill>
          <bgColor rgb="FFFF0000"/>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0" tint="-0.24994659260841701"/>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theme="0" tint="-0.24994659260841701"/>
        </patternFill>
      </fill>
    </dxf>
  </dxfs>
  <tableStyles count="0" defaultTableStyle="TableStyleMedium2" defaultPivotStyle="PivotStyleLight16"/>
  <colors>
    <mruColors>
      <color rgb="FFFFF8DD"/>
      <color rgb="FFF0E8F8"/>
      <color rgb="FFFF4F4F"/>
      <color rgb="FFFCE6D8"/>
      <color rgb="FFE6ADF5"/>
      <color rgb="FFE4D6F2"/>
      <color rgb="FFD9C6EC"/>
      <color rgb="FFDBD7F9"/>
      <color rgb="FFD5D0F8"/>
      <color rgb="FFC8C2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47625</xdr:colOff>
      <xdr:row>7</xdr:row>
      <xdr:rowOff>390524</xdr:rowOff>
    </xdr:from>
    <xdr:to>
      <xdr:col>3</xdr:col>
      <xdr:colOff>6028921</xdr:colOff>
      <xdr:row>8</xdr:row>
      <xdr:rowOff>1628775</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33625" y="5953124"/>
          <a:ext cx="12077296" cy="1724026"/>
        </a:xfrm>
        <a:prstGeom prst="rect">
          <a:avLst/>
        </a:prstGeom>
      </xdr:spPr>
    </xdr:pic>
    <xdr:clientData/>
  </xdr:twoCellAnchor>
</xdr:wsDr>
</file>

<file path=xl/tables/table1.xml><?xml version="1.0" encoding="utf-8"?>
<table xmlns="http://schemas.openxmlformats.org/spreadsheetml/2006/main" id="2" name="Table2" displayName="Table2" ref="C2:C6" totalsRowShown="0">
  <autoFilter ref="C2:C6"/>
  <tableColumns count="1">
    <tableColumn id="1" name="Column1"/>
  </tableColumns>
  <tableStyleInfo name="TableStyleLight9" showFirstColumn="0" showLastColumn="0" showRowStripes="1" showColumnStripes="0"/>
</table>
</file>

<file path=xl/theme/theme1.xml><?xml version="1.0" encoding="utf-8"?>
<a:theme xmlns:a="http://schemas.openxmlformats.org/drawingml/2006/main" name="HPV Word and Excel Theme">
  <a:themeElements>
    <a:clrScheme name="Custom 4">
      <a:dk1>
        <a:sysClr val="windowText" lastClr="000000"/>
      </a:dk1>
      <a:lt1>
        <a:sysClr val="window" lastClr="FFFFFF"/>
      </a:lt1>
      <a:dk2>
        <a:srgbClr val="4D917B"/>
      </a:dk2>
      <a:lt2>
        <a:srgbClr val="D9EBE5"/>
      </a:lt2>
      <a:accent1>
        <a:srgbClr val="5D0F68"/>
      </a:accent1>
      <a:accent2>
        <a:srgbClr val="8FD9FB"/>
      </a:accent2>
      <a:accent3>
        <a:srgbClr val="FFCC00"/>
      </a:accent3>
      <a:accent4>
        <a:srgbClr val="EB6615"/>
      </a:accent4>
      <a:accent5>
        <a:srgbClr val="C76402"/>
      </a:accent5>
      <a:accent6>
        <a:srgbClr val="B523B4"/>
      </a:accent6>
      <a:hlink>
        <a:srgbClr val="FFDE26"/>
      </a:hlink>
      <a:folHlink>
        <a:srgbClr val="DEBE00"/>
      </a:folHlink>
    </a:clrScheme>
    <a:fontScheme name="HPV Fonts">
      <a:majorFont>
        <a:latin typeface="Cambr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showGridLines="0" zoomScale="70" zoomScaleNormal="70" workbookViewId="0">
      <selection activeCell="C16" sqref="C16"/>
    </sheetView>
  </sheetViews>
  <sheetFormatPr defaultRowHeight="14" x14ac:dyDescent="0.3"/>
  <cols>
    <col min="1" max="1" width="9" style="11"/>
    <col min="2" max="2" width="21" customWidth="1"/>
    <col min="3" max="4" width="80" customWidth="1"/>
    <col min="5" max="5" width="68.25" customWidth="1"/>
    <col min="6" max="6" width="21.58203125" customWidth="1"/>
  </cols>
  <sheetData>
    <row r="1" spans="2:5" s="11" customFormat="1" ht="14.5" thickBot="1" x14ac:dyDescent="0.35">
      <c r="C1" s="10"/>
    </row>
    <row r="2" spans="2:5" ht="18.75" customHeight="1" thickBot="1" x14ac:dyDescent="0.35">
      <c r="B2" s="479" t="s">
        <v>265</v>
      </c>
      <c r="C2" s="480"/>
      <c r="D2" s="481"/>
    </row>
    <row r="3" spans="2:5" ht="135" customHeight="1" thickBot="1" x14ac:dyDescent="0.35">
      <c r="B3" s="482" t="s">
        <v>521</v>
      </c>
      <c r="C3" s="483"/>
      <c r="D3" s="237" t="s">
        <v>486</v>
      </c>
      <c r="E3" s="234"/>
    </row>
    <row r="4" spans="2:5" ht="159" customHeight="1" thickBot="1" x14ac:dyDescent="0.35">
      <c r="B4" s="484" t="s">
        <v>487</v>
      </c>
      <c r="C4" s="485"/>
      <c r="D4" s="236" t="s">
        <v>488</v>
      </c>
      <c r="E4" s="234"/>
    </row>
    <row r="5" spans="2:5" ht="14.5" thickBot="1" x14ac:dyDescent="0.35">
      <c r="B5" s="119"/>
      <c r="C5" s="119"/>
      <c r="D5" s="235"/>
      <c r="E5" s="10"/>
    </row>
    <row r="6" spans="2:5" ht="18" customHeight="1" thickBot="1" x14ac:dyDescent="0.35">
      <c r="B6" s="486" t="s">
        <v>522</v>
      </c>
      <c r="C6" s="487"/>
      <c r="D6" s="488"/>
    </row>
    <row r="7" spans="2:5" ht="33.75" customHeight="1" x14ac:dyDescent="0.3">
      <c r="B7" s="292" t="s">
        <v>69</v>
      </c>
      <c r="C7" s="489" t="s">
        <v>523</v>
      </c>
      <c r="D7" s="490"/>
    </row>
    <row r="8" spans="2:5" ht="38.25" customHeight="1" x14ac:dyDescent="0.3">
      <c r="B8" s="293" t="s">
        <v>70</v>
      </c>
      <c r="C8" s="491" t="s">
        <v>524</v>
      </c>
      <c r="D8" s="492"/>
      <c r="E8" s="31"/>
    </row>
    <row r="9" spans="2:5" s="11" customFormat="1" ht="130.5" customHeight="1" x14ac:dyDescent="0.3">
      <c r="B9" s="294"/>
      <c r="C9" s="477"/>
      <c r="D9" s="478"/>
      <c r="E9" s="264"/>
    </row>
    <row r="10" spans="2:5" ht="74.25" customHeight="1" x14ac:dyDescent="0.3">
      <c r="B10" s="295" t="s">
        <v>71</v>
      </c>
      <c r="C10" s="473" t="s">
        <v>525</v>
      </c>
      <c r="D10" s="474"/>
    </row>
    <row r="11" spans="2:5" ht="33.75" customHeight="1" thickBot="1" x14ac:dyDescent="0.35">
      <c r="B11" s="296" t="s">
        <v>469</v>
      </c>
      <c r="C11" s="475" t="s">
        <v>470</v>
      </c>
      <c r="D11" s="476"/>
    </row>
    <row r="14" spans="2:5" x14ac:dyDescent="0.3">
      <c r="B14" s="450" t="s">
        <v>583</v>
      </c>
    </row>
  </sheetData>
  <sheetProtection algorithmName="SHA-512" hashValue="jzjuvnzgIn1L8EEGo/hM4ReWsKE17jaiXKMH2khwJa/Bn8B8irKMVUHUXhX7y/ZFH8KeQT4rgTu/u3Wrw6dYHA==" saltValue="FblUuVJA9zX9crgglc5k+w==" spinCount="100000" sheet="1" objects="1" scenarios="1" selectLockedCells="1"/>
  <mergeCells count="9">
    <mergeCell ref="C10:D10"/>
    <mergeCell ref="C11:D11"/>
    <mergeCell ref="C9:D9"/>
    <mergeCell ref="B2:D2"/>
    <mergeCell ref="B3:C3"/>
    <mergeCell ref="B4:C4"/>
    <mergeCell ref="B6:D6"/>
    <mergeCell ref="C7:D7"/>
    <mergeCell ref="C8:D8"/>
  </mergeCells>
  <pageMargins left="0.70866141732283472" right="0.70866141732283472" top="0.74803149606299213" bottom="0.74803149606299213" header="0.31496062992125984" footer="0.31496062992125984"/>
  <pageSetup paperSize="9" scale="6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14"/>
  <sheetViews>
    <sheetView showGridLines="0" topLeftCell="B1" zoomScale="70" zoomScaleNormal="70" workbookViewId="0">
      <pane ySplit="4" topLeftCell="A7" activePane="bottomLeft" state="frozen"/>
      <selection activeCell="E7" sqref="E7"/>
      <selection pane="bottomLeft" activeCell="F10" sqref="F10"/>
    </sheetView>
  </sheetViews>
  <sheetFormatPr defaultColWidth="8.83203125" defaultRowHeight="14" x14ac:dyDescent="0.3"/>
  <cols>
    <col min="1" max="1" width="5.58203125" style="20" customWidth="1"/>
    <col min="2" max="2" width="65" style="27" customWidth="1"/>
    <col min="3" max="3" width="45.58203125" style="70" customWidth="1"/>
    <col min="4" max="4" width="45.58203125" style="27" customWidth="1"/>
    <col min="5" max="5" width="51.75" style="27" customWidth="1"/>
    <col min="6" max="6" width="21.25" style="27" customWidth="1"/>
    <col min="7" max="7" width="64.33203125" style="394" customWidth="1"/>
    <col min="8" max="8" width="3.5" style="196" hidden="1" customWidth="1"/>
    <col min="9" max="9" width="6.08203125" style="196" hidden="1" customWidth="1"/>
    <col min="10" max="10" width="4.08203125" style="202" hidden="1" customWidth="1"/>
    <col min="11" max="11" width="3.5" style="202" hidden="1" customWidth="1"/>
    <col min="12" max="12" width="1.75" style="202" hidden="1" customWidth="1"/>
    <col min="13" max="13" width="9.08203125" style="196" hidden="1" customWidth="1"/>
    <col min="14" max="14" width="16.08203125" style="196" hidden="1" customWidth="1"/>
    <col min="15" max="15" width="13.08203125" style="20" hidden="1" customWidth="1"/>
    <col min="16" max="16" width="12.33203125" style="20" hidden="1" customWidth="1"/>
    <col min="17" max="17" width="4" style="20" hidden="1" customWidth="1"/>
    <col min="18" max="18" width="4.5" style="20" hidden="1" customWidth="1"/>
    <col min="19" max="19" width="6.08203125" style="20" customWidth="1"/>
    <col min="20" max="20" width="14.08203125" style="20" customWidth="1"/>
    <col min="21" max="16384" width="8.83203125" style="20"/>
  </cols>
  <sheetData>
    <row r="1" spans="1:19" ht="14.5" thickBot="1" x14ac:dyDescent="0.35">
      <c r="C1" s="29" t="s">
        <v>574</v>
      </c>
    </row>
    <row r="2" spans="1:19" ht="15.75" customHeight="1" thickBot="1" x14ac:dyDescent="0.35">
      <c r="B2" s="527" t="s">
        <v>0</v>
      </c>
      <c r="C2" s="528"/>
      <c r="D2" s="76"/>
      <c r="F2" s="351" t="s">
        <v>571</v>
      </c>
      <c r="G2" s="521" t="s">
        <v>78</v>
      </c>
    </row>
    <row r="3" spans="1:19" ht="14.5" thickBot="1" x14ac:dyDescent="0.35">
      <c r="A3" s="39"/>
      <c r="B3" s="19"/>
      <c r="C3" s="19"/>
      <c r="D3" s="19"/>
      <c r="E3" s="28"/>
      <c r="F3" s="352" t="s">
        <v>572</v>
      </c>
      <c r="G3" s="522"/>
      <c r="H3" s="129"/>
      <c r="I3" s="129"/>
      <c r="J3" s="129"/>
      <c r="K3" s="130"/>
      <c r="L3" s="130"/>
      <c r="M3" s="185">
        <v>1</v>
      </c>
      <c r="N3" s="185">
        <v>2</v>
      </c>
      <c r="O3" s="131">
        <v>3</v>
      </c>
      <c r="P3" s="131">
        <v>4</v>
      </c>
      <c r="Q3" s="131">
        <v>5</v>
      </c>
      <c r="R3" s="131">
        <v>6</v>
      </c>
    </row>
    <row r="4" spans="1:19" ht="15.75" customHeight="1" thickBot="1" x14ac:dyDescent="0.35">
      <c r="B4" s="12" t="s">
        <v>1</v>
      </c>
      <c r="C4" s="12" t="s">
        <v>135</v>
      </c>
      <c r="D4" s="69" t="s">
        <v>136</v>
      </c>
      <c r="E4" s="12" t="s">
        <v>58</v>
      </c>
      <c r="F4" s="64" t="s">
        <v>164</v>
      </c>
      <c r="G4" s="451" t="s">
        <v>67</v>
      </c>
      <c r="I4" s="130"/>
      <c r="J4" s="130"/>
      <c r="K4" s="130"/>
      <c r="L4" s="130"/>
      <c r="M4" s="215" t="s">
        <v>40</v>
      </c>
      <c r="N4" s="215" t="s">
        <v>42</v>
      </c>
      <c r="O4" s="215" t="s">
        <v>44</v>
      </c>
      <c r="P4" s="215" t="s">
        <v>45</v>
      </c>
      <c r="Q4" s="215" t="s">
        <v>41</v>
      </c>
      <c r="R4" s="215" t="s">
        <v>43</v>
      </c>
    </row>
    <row r="5" spans="1:19" ht="14.5" thickBot="1" x14ac:dyDescent="0.35">
      <c r="B5" s="525" t="s">
        <v>4</v>
      </c>
      <c r="C5" s="526"/>
      <c r="D5" s="526"/>
      <c r="E5" s="526"/>
      <c r="F5" s="526"/>
      <c r="G5" s="452"/>
      <c r="I5" s="130"/>
      <c r="J5" s="130"/>
      <c r="K5" s="130"/>
      <c r="L5" s="130"/>
      <c r="M5" s="130"/>
      <c r="N5" s="131"/>
      <c r="O5" s="131"/>
      <c r="P5" s="131"/>
      <c r="Q5" s="131"/>
      <c r="R5" s="131"/>
      <c r="S5" s="39"/>
    </row>
    <row r="6" spans="1:19" ht="21.75" customHeight="1" x14ac:dyDescent="0.3">
      <c r="B6" s="532" t="s">
        <v>462</v>
      </c>
      <c r="C6" s="534" t="s">
        <v>325</v>
      </c>
      <c r="D6" s="529" t="s">
        <v>326</v>
      </c>
      <c r="E6" s="265" t="s">
        <v>490</v>
      </c>
      <c r="F6" s="153" t="str">
        <f>IF(F7="","",IF(H6&lt;N6,"Non-Compliant",IF(OR(H6&gt;M6,H6=M6),"Compliant","Partially Compliant")))</f>
        <v/>
      </c>
      <c r="G6" s="453"/>
      <c r="H6" s="183">
        <f>(I8/H8)*100</f>
        <v>0</v>
      </c>
      <c r="I6" s="132"/>
      <c r="J6" s="132"/>
      <c r="K6" s="132"/>
      <c r="L6" s="132"/>
      <c r="M6" s="179">
        <v>90</v>
      </c>
      <c r="N6" s="179">
        <v>75</v>
      </c>
      <c r="O6" s="132"/>
      <c r="P6" s="132"/>
      <c r="Q6" s="132">
        <v>100</v>
      </c>
      <c r="R6" s="132">
        <v>0</v>
      </c>
    </row>
    <row r="7" spans="1:19" ht="81.75" customHeight="1" x14ac:dyDescent="0.3">
      <c r="B7" s="533"/>
      <c r="C7" s="535"/>
      <c r="D7" s="518"/>
      <c r="E7" s="175" t="s">
        <v>50</v>
      </c>
      <c r="F7" s="417"/>
      <c r="G7" s="454"/>
      <c r="H7" s="132"/>
      <c r="I7" s="132">
        <f>(H8*(K7/100))*J7/100</f>
        <v>0</v>
      </c>
      <c r="J7" s="177">
        <v>100</v>
      </c>
      <c r="K7" s="160">
        <f>SUMIF($M$3:$R$3,L7,M7:R7)</f>
        <v>0</v>
      </c>
      <c r="L7" s="160">
        <f>IF(F7="Compliant",1,IF(F7="Partially Compliant",2,IF(F7="Non-Compliant",3,IF(F7="Not Applicable",4,IF(F7="Yes",5,IF(F7="No",6,0))))))</f>
        <v>0</v>
      </c>
      <c r="M7" s="132"/>
      <c r="N7" s="180"/>
      <c r="O7" s="180"/>
      <c r="P7" s="132"/>
      <c r="Q7" s="132">
        <v>100</v>
      </c>
      <c r="R7" s="132">
        <v>0</v>
      </c>
    </row>
    <row r="8" spans="1:19" x14ac:dyDescent="0.3">
      <c r="B8" s="155"/>
      <c r="C8" s="186"/>
      <c r="D8" s="155"/>
      <c r="E8" s="187"/>
      <c r="F8" s="141"/>
      <c r="G8" s="169"/>
      <c r="H8" s="178">
        <v>12.5</v>
      </c>
      <c r="I8" s="133">
        <f>I7</f>
        <v>0</v>
      </c>
      <c r="J8" s="133">
        <f>J7</f>
        <v>100</v>
      </c>
      <c r="K8" s="133">
        <f>K7</f>
        <v>0</v>
      </c>
      <c r="L8" s="134"/>
      <c r="M8" s="132"/>
      <c r="N8" s="181"/>
      <c r="O8" s="181"/>
      <c r="P8" s="132"/>
      <c r="Q8" s="132">
        <v>100</v>
      </c>
      <c r="R8" s="132">
        <v>0</v>
      </c>
    </row>
    <row r="9" spans="1:19" ht="14.25" customHeight="1" x14ac:dyDescent="0.3">
      <c r="B9" s="497" t="s">
        <v>526</v>
      </c>
      <c r="C9" s="504" t="s">
        <v>569</v>
      </c>
      <c r="D9" s="500" t="s">
        <v>570</v>
      </c>
      <c r="E9" s="16" t="s">
        <v>491</v>
      </c>
      <c r="F9" s="153" t="str">
        <f>IF(F10="","",IF(H9&lt;N9,"Non-Compliant",IF(OR(H9&gt;M9,H9=M9),"Compliant","Partially Compliant")))</f>
        <v/>
      </c>
      <c r="G9" s="424"/>
      <c r="H9" s="183">
        <f>(I12/H12)*100</f>
        <v>0</v>
      </c>
      <c r="I9" s="132"/>
      <c r="J9" s="132"/>
      <c r="K9" s="132"/>
      <c r="L9" s="132"/>
      <c r="M9" s="179">
        <v>90</v>
      </c>
      <c r="N9" s="179">
        <v>75</v>
      </c>
      <c r="O9" s="132"/>
      <c r="P9" s="132"/>
      <c r="Q9" s="132">
        <v>100</v>
      </c>
      <c r="R9" s="132">
        <v>0</v>
      </c>
    </row>
    <row r="10" spans="1:19" ht="38.25" customHeight="1" x14ac:dyDescent="0.3">
      <c r="B10" s="498"/>
      <c r="C10" s="505"/>
      <c r="D10" s="501"/>
      <c r="E10" s="16" t="s">
        <v>291</v>
      </c>
      <c r="F10" s="418"/>
      <c r="G10" s="425"/>
      <c r="H10" s="132"/>
      <c r="I10" s="132">
        <f>(H12*(K10/100))*J10/100</f>
        <v>0</v>
      </c>
      <c r="J10" s="177">
        <v>50</v>
      </c>
      <c r="K10" s="160">
        <f>SUMIF($M$3:$R$3,L10,M10:R10)</f>
        <v>0</v>
      </c>
      <c r="L10" s="160">
        <f>IF(F10="Compliant",1,IF(F10="Partially Compliant",2,IF(F10="Non-Compliant",3,IF(F10="Not Applicable",4,IF(F10="Yes",5,IF(F10="No",6,0))))))</f>
        <v>0</v>
      </c>
      <c r="M10" s="132"/>
      <c r="N10" s="180"/>
      <c r="O10" s="180"/>
      <c r="P10" s="132"/>
      <c r="Q10" s="132">
        <v>100</v>
      </c>
      <c r="R10" s="132">
        <v>0</v>
      </c>
    </row>
    <row r="11" spans="1:19" ht="51.5" x14ac:dyDescent="0.3">
      <c r="B11" s="499"/>
      <c r="C11" s="506"/>
      <c r="D11" s="51" t="s">
        <v>327</v>
      </c>
      <c r="E11" s="1" t="s">
        <v>292</v>
      </c>
      <c r="F11" s="418"/>
      <c r="G11" s="425"/>
      <c r="H11" s="132"/>
      <c r="I11" s="132">
        <f>(H12*(K11/100))*J11/100</f>
        <v>0</v>
      </c>
      <c r="J11" s="177">
        <v>50</v>
      </c>
      <c r="K11" s="160">
        <f>SUMIF($M$3:$R$3,L11,M11:R11)</f>
        <v>0</v>
      </c>
      <c r="L11" s="160">
        <f>IF(F11="Compliant",1,IF(F11="Partially Compliant",2,IF(F11="Non-Compliant",3,IF(F11="Not Applicable",4,IF(F11="Yes",5,IF(F11="No",6,0))))))</f>
        <v>0</v>
      </c>
      <c r="M11" s="132"/>
      <c r="N11" s="180"/>
      <c r="O11" s="180"/>
      <c r="P11" s="132"/>
      <c r="Q11" s="132">
        <v>100</v>
      </c>
      <c r="R11" s="132">
        <v>0</v>
      </c>
    </row>
    <row r="12" spans="1:19" x14ac:dyDescent="0.3">
      <c r="B12" s="31"/>
      <c r="C12" s="143"/>
      <c r="D12" s="143"/>
      <c r="E12" s="155"/>
      <c r="F12" s="141"/>
      <c r="G12" s="151"/>
      <c r="H12" s="178">
        <v>12.5</v>
      </c>
      <c r="I12" s="133">
        <f>SUM(I10+I11)</f>
        <v>0</v>
      </c>
      <c r="J12" s="133">
        <f>SUM(J11+J10)</f>
        <v>100</v>
      </c>
      <c r="K12" s="133">
        <f>SUM(K10:K11)</f>
        <v>0</v>
      </c>
      <c r="L12" s="181"/>
      <c r="M12" s="181"/>
      <c r="N12" s="132"/>
      <c r="O12" s="181"/>
      <c r="P12" s="132"/>
      <c r="Q12" s="132"/>
      <c r="R12" s="132"/>
    </row>
    <row r="13" spans="1:19" x14ac:dyDescent="0.3">
      <c r="B13" s="497" t="s">
        <v>527</v>
      </c>
      <c r="C13" s="504" t="s">
        <v>471</v>
      </c>
      <c r="D13" s="495" t="s">
        <v>472</v>
      </c>
      <c r="E13" s="1" t="s">
        <v>492</v>
      </c>
      <c r="F13" s="153" t="str">
        <f>IF(F14="","",IF(H13&lt;N13,"Non-Compliant",IF(OR(H13&gt;M13,H13=M13),"Compliant","Partially Compliant")))</f>
        <v/>
      </c>
      <c r="G13" s="426"/>
      <c r="H13" s="183">
        <f>(I16/H16)*100</f>
        <v>0</v>
      </c>
      <c r="I13" s="132"/>
      <c r="J13" s="132"/>
      <c r="K13" s="132"/>
      <c r="L13" s="132"/>
      <c r="M13" s="179">
        <v>90</v>
      </c>
      <c r="N13" s="179">
        <v>75</v>
      </c>
      <c r="O13" s="162"/>
      <c r="P13" s="162"/>
      <c r="Q13" s="162"/>
      <c r="R13" s="162"/>
    </row>
    <row r="14" spans="1:19" ht="37.5" x14ac:dyDescent="0.3">
      <c r="B14" s="498"/>
      <c r="C14" s="505"/>
      <c r="D14" s="519"/>
      <c r="E14" s="1" t="s">
        <v>167</v>
      </c>
      <c r="F14" s="418"/>
      <c r="G14" s="426"/>
      <c r="H14" s="132"/>
      <c r="I14" s="132">
        <f>(H16*(K14/100))*J14/100</f>
        <v>0</v>
      </c>
      <c r="J14" s="177">
        <v>50</v>
      </c>
      <c r="K14" s="160">
        <f>SUMIF($M$3:$R$3,L14,M14:R14)</f>
        <v>0</v>
      </c>
      <c r="L14" s="160">
        <f>IF(F14="Compliant",1,IF(F14="Partially Compliant",2,IF(F14="Non-Compliant",3,IF(F14="Not Applicable",4,IF(F14="Yes",5,IF(F14="No",6,0))))))</f>
        <v>0</v>
      </c>
      <c r="M14" s="132"/>
      <c r="N14" s="180"/>
      <c r="O14" s="180"/>
      <c r="P14" s="132"/>
      <c r="Q14" s="132">
        <v>100</v>
      </c>
      <c r="R14" s="132">
        <v>0</v>
      </c>
    </row>
    <row r="15" spans="1:19" ht="54" customHeight="1" x14ac:dyDescent="0.3">
      <c r="B15" s="499"/>
      <c r="C15" s="506"/>
      <c r="D15" s="496"/>
      <c r="E15" s="2" t="s">
        <v>293</v>
      </c>
      <c r="F15" s="418"/>
      <c r="G15" s="426"/>
      <c r="H15" s="132"/>
      <c r="I15" s="132">
        <f>(H16*(K15/100))*J15/100</f>
        <v>0</v>
      </c>
      <c r="J15" s="177">
        <v>50</v>
      </c>
      <c r="K15" s="160">
        <f>SUMIF($M$3:$R$3,L15,M15:R15)</f>
        <v>0</v>
      </c>
      <c r="L15" s="160">
        <f>IF(F15="Compliant",1,IF(F15="Partially Compliant",2,IF(F15="Non-Compliant",3,IF(F15="Not Applicable",4,IF(F15="Yes",5,IF(F15="No",6,0))))))</f>
        <v>0</v>
      </c>
      <c r="M15" s="132"/>
      <c r="N15" s="180"/>
      <c r="O15" s="180"/>
      <c r="P15" s="132"/>
      <c r="Q15" s="132">
        <v>100</v>
      </c>
      <c r="R15" s="132">
        <v>0</v>
      </c>
    </row>
    <row r="16" spans="1:19" x14ac:dyDescent="0.3">
      <c r="B16" s="143"/>
      <c r="C16" s="140"/>
      <c r="D16" s="143"/>
      <c r="E16" s="166"/>
      <c r="F16" s="141"/>
      <c r="G16" s="143"/>
      <c r="H16" s="178">
        <v>10</v>
      </c>
      <c r="I16" s="133">
        <f>SUM(I14+I15)</f>
        <v>0</v>
      </c>
      <c r="J16" s="133">
        <f>SUM(J15+J14)</f>
        <v>100</v>
      </c>
      <c r="K16" s="133">
        <f>SUM(K14:K15)</f>
        <v>0</v>
      </c>
      <c r="L16" s="181"/>
      <c r="M16" s="181"/>
      <c r="N16" s="132"/>
      <c r="O16" s="162"/>
      <c r="P16" s="162"/>
      <c r="Q16" s="162"/>
      <c r="R16" s="162"/>
    </row>
    <row r="17" spans="2:18" x14ac:dyDescent="0.3">
      <c r="B17" s="530" t="s">
        <v>328</v>
      </c>
      <c r="C17" s="523" t="s">
        <v>568</v>
      </c>
      <c r="D17" s="495" t="s">
        <v>567</v>
      </c>
      <c r="E17" s="2" t="s">
        <v>502</v>
      </c>
      <c r="F17" s="153" t="str">
        <f>IF(F18="","",IF(H17&lt;N17,"Non-Compliant",IF(OR(H17&gt;M17,H17=M17),"Compliant","Partially Compliant")))</f>
        <v/>
      </c>
      <c r="G17" s="426"/>
      <c r="H17" s="183">
        <f>(I19/H19)*100</f>
        <v>0</v>
      </c>
      <c r="I17" s="132"/>
      <c r="J17" s="132"/>
      <c r="K17" s="132"/>
      <c r="L17" s="132"/>
      <c r="M17" s="179">
        <v>90</v>
      </c>
      <c r="N17" s="179">
        <v>75</v>
      </c>
      <c r="O17" s="162"/>
      <c r="P17" s="162"/>
      <c r="Q17" s="162"/>
      <c r="R17" s="162"/>
    </row>
    <row r="18" spans="2:18" ht="129.75" customHeight="1" x14ac:dyDescent="0.3">
      <c r="B18" s="531"/>
      <c r="C18" s="524"/>
      <c r="D18" s="496"/>
      <c r="E18" s="5" t="s">
        <v>473</v>
      </c>
      <c r="F18" s="419"/>
      <c r="G18" s="427"/>
      <c r="H18" s="132"/>
      <c r="I18" s="132">
        <f>(H19*(K18/100))*J18/100</f>
        <v>0</v>
      </c>
      <c r="J18" s="177">
        <v>100</v>
      </c>
      <c r="K18" s="160">
        <f>SUMIF($M$3:$R$3,L18,M18:R18)</f>
        <v>0</v>
      </c>
      <c r="L18" s="160">
        <f>IF(F18="Compliant",1,IF(F18="Partially Compliant",2,IF(F18="Non-Compliant",3,IF(F18="Not Applicable",4,IF(F18="Yes",5,IF(F18="No",6,0))))))</f>
        <v>0</v>
      </c>
      <c r="M18" s="132"/>
      <c r="N18" s="180"/>
      <c r="O18" s="180"/>
      <c r="P18" s="132"/>
      <c r="Q18" s="132">
        <v>100</v>
      </c>
      <c r="R18" s="132">
        <v>0</v>
      </c>
    </row>
    <row r="19" spans="2:18" x14ac:dyDescent="0.3">
      <c r="B19" s="154"/>
      <c r="C19" s="155"/>
      <c r="D19" s="143"/>
      <c r="E19" s="143"/>
      <c r="F19" s="141"/>
      <c r="G19" s="143"/>
      <c r="H19" s="178">
        <v>15</v>
      </c>
      <c r="I19" s="133">
        <f>I18</f>
        <v>0</v>
      </c>
      <c r="J19" s="133">
        <f>J18</f>
        <v>100</v>
      </c>
      <c r="K19" s="133">
        <f>K18</f>
        <v>0</v>
      </c>
      <c r="L19" s="181"/>
      <c r="M19" s="132"/>
      <c r="N19" s="180"/>
      <c r="O19" s="162"/>
      <c r="P19" s="162"/>
      <c r="Q19" s="162"/>
      <c r="R19" s="162"/>
    </row>
    <row r="20" spans="2:18" ht="188.25" customHeight="1" x14ac:dyDescent="0.3">
      <c r="B20" s="318" t="s">
        <v>134</v>
      </c>
      <c r="C20" s="96" t="s">
        <v>329</v>
      </c>
      <c r="D20" s="92" t="s">
        <v>330</v>
      </c>
      <c r="E20" s="111" t="s">
        <v>493</v>
      </c>
      <c r="F20" s="153" t="str">
        <f>IF(F21="","",IF(H20&lt;N20,"Non-Compliant",IF(OR(H20&gt;M20,H20=M20),"Compliant","Partially Compliant")))</f>
        <v/>
      </c>
      <c r="G20" s="428"/>
      <c r="H20" s="183">
        <f>(I29/H29)*100</f>
        <v>0</v>
      </c>
      <c r="I20" s="132"/>
      <c r="J20" s="132"/>
      <c r="K20" s="132"/>
      <c r="L20" s="132"/>
      <c r="M20" s="179">
        <v>90</v>
      </c>
      <c r="N20" s="179">
        <v>75</v>
      </c>
      <c r="O20" s="162"/>
      <c r="P20" s="162"/>
      <c r="Q20" s="162"/>
      <c r="R20" s="162"/>
    </row>
    <row r="21" spans="2:18" ht="96" customHeight="1" x14ac:dyDescent="0.3">
      <c r="B21" s="319" t="s">
        <v>187</v>
      </c>
      <c r="C21" s="77" t="s">
        <v>331</v>
      </c>
      <c r="D21" s="82" t="s">
        <v>331</v>
      </c>
      <c r="E21" s="16" t="s">
        <v>168</v>
      </c>
      <c r="F21" s="420"/>
      <c r="G21" s="425"/>
      <c r="H21" s="132"/>
      <c r="I21" s="132">
        <f>(H$29*(K21/100))*J21/100</f>
        <v>0</v>
      </c>
      <c r="J21" s="177">
        <v>10</v>
      </c>
      <c r="K21" s="160">
        <f>SUMIF($M$3:$R$3,L21,M21:R21)</f>
        <v>0</v>
      </c>
      <c r="L21" s="160">
        <f>IF(F21="Compliant",1,IF(F21="Partially Compliant",2,IF(F21="Non-Compliant",3,IF(F21="Not Applicable",4,IF(F21="Yes",5,IF(F21="No",6,0))))))</f>
        <v>0</v>
      </c>
      <c r="M21" s="132"/>
      <c r="O21" s="180"/>
      <c r="P21" s="132"/>
      <c r="Q21" s="132">
        <v>100</v>
      </c>
      <c r="R21" s="132">
        <v>0</v>
      </c>
    </row>
    <row r="22" spans="2:18" ht="108.75" customHeight="1" x14ac:dyDescent="0.3">
      <c r="B22" s="319" t="s">
        <v>188</v>
      </c>
      <c r="C22" s="80" t="s">
        <v>332</v>
      </c>
      <c r="D22" s="59" t="s">
        <v>333</v>
      </c>
      <c r="E22" s="16" t="s">
        <v>169</v>
      </c>
      <c r="F22" s="418"/>
      <c r="G22" s="428"/>
      <c r="H22" s="132"/>
      <c r="I22" s="132">
        <f t="shared" ref="I22:I28" si="0">(H$29*(K22/100))*J22/100</f>
        <v>0</v>
      </c>
      <c r="J22" s="177">
        <v>10</v>
      </c>
      <c r="K22" s="160">
        <f t="shared" ref="K22:K28" si="1">SUMIF($M$3:$R$3,L22,M22:R22)</f>
        <v>0</v>
      </c>
      <c r="L22" s="160">
        <f t="shared" ref="L22:L28" si="2">IF(F22="Compliant",1,IF(F22="Partially Compliant",2,IF(F22="Non-Compliant",3,IF(F22="Not Applicable",4,IF(F22="Yes",5,IF(F22="No",6,0))))))</f>
        <v>0</v>
      </c>
      <c r="M22" s="132"/>
      <c r="O22" s="180"/>
      <c r="P22" s="132"/>
      <c r="Q22" s="132">
        <v>100</v>
      </c>
      <c r="R22" s="132">
        <v>0</v>
      </c>
    </row>
    <row r="23" spans="2:18" ht="141" customHeight="1" x14ac:dyDescent="0.3">
      <c r="B23" s="320" t="s">
        <v>580</v>
      </c>
      <c r="C23" s="79" t="s">
        <v>474</v>
      </c>
      <c r="D23" s="82" t="s">
        <v>475</v>
      </c>
      <c r="E23" s="16" t="s">
        <v>350</v>
      </c>
      <c r="F23" s="420"/>
      <c r="G23" s="429"/>
      <c r="H23" s="132"/>
      <c r="I23" s="132">
        <f t="shared" si="0"/>
        <v>0</v>
      </c>
      <c r="J23" s="177">
        <v>15</v>
      </c>
      <c r="K23" s="160">
        <f t="shared" si="1"/>
        <v>0</v>
      </c>
      <c r="L23" s="160">
        <f t="shared" si="2"/>
        <v>0</v>
      </c>
      <c r="M23" s="132"/>
      <c r="O23" s="180"/>
      <c r="P23" s="132"/>
      <c r="Q23" s="132">
        <v>100</v>
      </c>
      <c r="R23" s="132">
        <v>0</v>
      </c>
    </row>
    <row r="24" spans="2:18" ht="87.5" x14ac:dyDescent="0.3">
      <c r="B24" s="319" t="s">
        <v>334</v>
      </c>
      <c r="C24" s="83" t="s">
        <v>335</v>
      </c>
      <c r="D24" s="81" t="s">
        <v>335</v>
      </c>
      <c r="E24" s="15" t="s">
        <v>171</v>
      </c>
      <c r="F24" s="420"/>
      <c r="G24" s="425"/>
      <c r="H24" s="121"/>
      <c r="I24" s="132">
        <f t="shared" si="0"/>
        <v>0</v>
      </c>
      <c r="J24" s="177">
        <v>15</v>
      </c>
      <c r="K24" s="160">
        <f t="shared" si="1"/>
        <v>0</v>
      </c>
      <c r="L24" s="160">
        <f t="shared" si="2"/>
        <v>0</v>
      </c>
      <c r="M24" s="132"/>
      <c r="O24" s="180"/>
      <c r="P24" s="132"/>
      <c r="Q24" s="132">
        <v>100</v>
      </c>
      <c r="R24" s="132">
        <v>0</v>
      </c>
    </row>
    <row r="25" spans="2:18" ht="51.5" x14ac:dyDescent="0.3">
      <c r="B25" s="319" t="s">
        <v>189</v>
      </c>
      <c r="C25" s="78" t="s">
        <v>336</v>
      </c>
      <c r="D25" s="59" t="s">
        <v>337</v>
      </c>
      <c r="E25" s="3" t="s">
        <v>172</v>
      </c>
      <c r="F25" s="420"/>
      <c r="G25" s="425"/>
      <c r="H25" s="121"/>
      <c r="I25" s="132">
        <f t="shared" si="0"/>
        <v>0</v>
      </c>
      <c r="J25" s="177">
        <v>15</v>
      </c>
      <c r="K25" s="160">
        <f t="shared" si="1"/>
        <v>0</v>
      </c>
      <c r="L25" s="160">
        <f t="shared" si="2"/>
        <v>0</v>
      </c>
      <c r="M25" s="132"/>
      <c r="O25" s="180"/>
      <c r="P25" s="132"/>
      <c r="Q25" s="132">
        <v>100</v>
      </c>
      <c r="R25" s="132">
        <v>0</v>
      </c>
    </row>
    <row r="26" spans="2:18" ht="47.25" customHeight="1" x14ac:dyDescent="0.3">
      <c r="B26" s="409" t="s">
        <v>190</v>
      </c>
      <c r="C26" s="405" t="s">
        <v>338</v>
      </c>
      <c r="D26" s="407" t="s">
        <v>339</v>
      </c>
      <c r="E26" s="16" t="s">
        <v>170</v>
      </c>
      <c r="F26" s="418"/>
      <c r="G26" s="428"/>
      <c r="H26" s="121"/>
      <c r="I26" s="132">
        <f t="shared" si="0"/>
        <v>0</v>
      </c>
      <c r="J26" s="177">
        <v>10</v>
      </c>
      <c r="K26" s="160">
        <f t="shared" si="1"/>
        <v>0</v>
      </c>
      <c r="L26" s="160">
        <f t="shared" si="2"/>
        <v>0</v>
      </c>
      <c r="M26" s="132"/>
      <c r="O26" s="180"/>
      <c r="P26" s="132"/>
      <c r="Q26" s="132">
        <v>100</v>
      </c>
      <c r="R26" s="132">
        <v>0</v>
      </c>
    </row>
    <row r="27" spans="2:18" ht="175.5" customHeight="1" x14ac:dyDescent="0.3">
      <c r="B27" s="409" t="s">
        <v>340</v>
      </c>
      <c r="C27" s="406" t="s">
        <v>476</v>
      </c>
      <c r="D27" s="408" t="s">
        <v>477</v>
      </c>
      <c r="E27" s="111" t="s">
        <v>173</v>
      </c>
      <c r="F27" s="419"/>
      <c r="G27" s="429"/>
      <c r="H27" s="121"/>
      <c r="I27" s="132">
        <f t="shared" si="0"/>
        <v>0</v>
      </c>
      <c r="J27" s="177">
        <v>10</v>
      </c>
      <c r="K27" s="160">
        <f t="shared" si="1"/>
        <v>0</v>
      </c>
      <c r="L27" s="160">
        <f t="shared" si="2"/>
        <v>0</v>
      </c>
      <c r="M27" s="132"/>
      <c r="O27" s="180"/>
      <c r="P27" s="132"/>
      <c r="Q27" s="132">
        <v>100</v>
      </c>
      <c r="R27" s="132">
        <v>0</v>
      </c>
    </row>
    <row r="28" spans="2:18" ht="90" customHeight="1" x14ac:dyDescent="0.3">
      <c r="B28" s="321" t="s">
        <v>191</v>
      </c>
      <c r="C28" s="80" t="s">
        <v>439</v>
      </c>
      <c r="D28" s="60" t="s">
        <v>440</v>
      </c>
      <c r="E28" s="15" t="s">
        <v>341</v>
      </c>
      <c r="F28" s="418"/>
      <c r="G28" s="425"/>
      <c r="H28" s="121"/>
      <c r="I28" s="132">
        <f t="shared" si="0"/>
        <v>0</v>
      </c>
      <c r="J28" s="177">
        <v>15</v>
      </c>
      <c r="K28" s="160">
        <f t="shared" si="1"/>
        <v>0</v>
      </c>
      <c r="L28" s="160">
        <f t="shared" si="2"/>
        <v>0</v>
      </c>
      <c r="M28" s="132"/>
      <c r="O28" s="180"/>
      <c r="P28" s="132"/>
      <c r="Q28" s="132">
        <v>100</v>
      </c>
      <c r="R28" s="132">
        <v>0</v>
      </c>
    </row>
    <row r="29" spans="2:18" x14ac:dyDescent="0.3">
      <c r="B29" s="110"/>
      <c r="C29" s="169"/>
      <c r="D29" s="169"/>
      <c r="E29" s="143"/>
      <c r="F29" s="141"/>
      <c r="G29" s="171"/>
      <c r="H29" s="178">
        <v>20</v>
      </c>
      <c r="I29" s="133">
        <f>SUM(I21:I28)</f>
        <v>0</v>
      </c>
      <c r="J29" s="133">
        <f>SUM(J21:J28)</f>
        <v>100</v>
      </c>
      <c r="K29" s="133">
        <f>SUM(K21:K28)</f>
        <v>0</v>
      </c>
      <c r="L29" s="181"/>
      <c r="M29" s="158"/>
      <c r="N29" s="158"/>
      <c r="O29" s="162"/>
      <c r="P29" s="162"/>
      <c r="Q29" s="162"/>
      <c r="R29" s="162"/>
    </row>
    <row r="30" spans="2:18" ht="24.75" customHeight="1" x14ac:dyDescent="0.3">
      <c r="B30" s="497" t="s">
        <v>528</v>
      </c>
      <c r="C30" s="523" t="s">
        <v>529</v>
      </c>
      <c r="D30" s="495" t="s">
        <v>530</v>
      </c>
      <c r="E30" s="1" t="s">
        <v>515</v>
      </c>
      <c r="F30" s="153" t="str">
        <f>IF(F31="","",IF(H30&lt;N30,"Non-Compliant",IF(OR(H30&gt;M30,H30=M30),"Compliant","Partially Compliant")))</f>
        <v/>
      </c>
      <c r="G30" s="428"/>
      <c r="H30" s="183">
        <f>(I35/H35)*100</f>
        <v>0</v>
      </c>
      <c r="I30" s="132"/>
      <c r="J30" s="132"/>
      <c r="K30" s="132"/>
      <c r="L30" s="132"/>
      <c r="M30" s="179">
        <v>90</v>
      </c>
      <c r="N30" s="179">
        <v>75</v>
      </c>
      <c r="O30" s="162"/>
      <c r="P30" s="162"/>
      <c r="Q30" s="162"/>
      <c r="R30" s="162"/>
    </row>
    <row r="31" spans="2:18" ht="51.75" customHeight="1" x14ac:dyDescent="0.3">
      <c r="B31" s="498"/>
      <c r="C31" s="520"/>
      <c r="D31" s="519"/>
      <c r="E31" s="104" t="s">
        <v>6</v>
      </c>
      <c r="F31" s="420"/>
      <c r="G31" s="429"/>
      <c r="H31" s="132"/>
      <c r="I31" s="132">
        <f>(H$35*(K31/100))*J31/100</f>
        <v>0</v>
      </c>
      <c r="J31" s="177">
        <v>25</v>
      </c>
      <c r="K31" s="160">
        <f>SUMIF($M$3:$R$3,L31,M31:R31)</f>
        <v>0</v>
      </c>
      <c r="L31" s="160">
        <f>IF(F31="Compliant",1,IF(F31="Partially Compliant",2,IF(F31="Non-Compliant",3,IF(F31="Not Applicable",4,IF(F31="Yes",5,IF(F31="No",6,0))))))</f>
        <v>0</v>
      </c>
      <c r="M31" s="132"/>
      <c r="N31" s="180"/>
      <c r="O31" s="180"/>
      <c r="P31" s="132"/>
      <c r="Q31" s="132">
        <v>100</v>
      </c>
      <c r="R31" s="132">
        <v>0</v>
      </c>
    </row>
    <row r="32" spans="2:18" ht="51.75" customHeight="1" x14ac:dyDescent="0.3">
      <c r="B32" s="498"/>
      <c r="C32" s="520"/>
      <c r="D32" s="519"/>
      <c r="E32" s="104" t="s">
        <v>7</v>
      </c>
      <c r="F32" s="420"/>
      <c r="G32" s="425"/>
      <c r="H32" s="132"/>
      <c r="I32" s="132">
        <f>(H$35*(K32/100))*J32/100</f>
        <v>0</v>
      </c>
      <c r="J32" s="177">
        <v>25</v>
      </c>
      <c r="K32" s="160">
        <f>SUMIF($M$3:$R$3,L32,M32:R32)</f>
        <v>0</v>
      </c>
      <c r="L32" s="160">
        <f>IF(F32="Compliant",1,IF(F32="Partially Compliant",2,IF(F32="Non-Compliant",3,IF(F32="Not Applicable",4,IF(F32="Yes",5,IF(F32="No",6,0))))))</f>
        <v>0</v>
      </c>
      <c r="M32" s="132"/>
      <c r="N32" s="180"/>
      <c r="O32" s="180"/>
      <c r="P32" s="132"/>
      <c r="Q32" s="132">
        <v>100</v>
      </c>
      <c r="R32" s="132">
        <v>0</v>
      </c>
    </row>
    <row r="33" spans="2:18" ht="51.75" customHeight="1" x14ac:dyDescent="0.3">
      <c r="B33" s="498"/>
      <c r="C33" s="520"/>
      <c r="D33" s="519"/>
      <c r="E33" s="104" t="s">
        <v>8</v>
      </c>
      <c r="F33" s="420"/>
      <c r="G33" s="425"/>
      <c r="H33" s="121"/>
      <c r="I33" s="132">
        <f>(H$35*(K33/100))*J33/100</f>
        <v>0</v>
      </c>
      <c r="J33" s="177">
        <v>25</v>
      </c>
      <c r="K33" s="160">
        <f>SUMIF($M$3:$R$3,L33,M33:R33)</f>
        <v>0</v>
      </c>
      <c r="L33" s="160">
        <f>IF(F33="Compliant",1,IF(F33="Partially Compliant",2,IF(F33="Non-Compliant",3,IF(F33="Not Applicable",4,IF(F33="Yes",5,IF(F33="No",6,0))))))</f>
        <v>0</v>
      </c>
      <c r="M33" s="132"/>
      <c r="N33" s="180"/>
      <c r="O33" s="180"/>
      <c r="P33" s="132"/>
      <c r="Q33" s="132">
        <v>100</v>
      </c>
      <c r="R33" s="132">
        <v>0</v>
      </c>
    </row>
    <row r="34" spans="2:18" ht="51.75" customHeight="1" x14ac:dyDescent="0.3">
      <c r="B34" s="499"/>
      <c r="C34" s="524"/>
      <c r="D34" s="496"/>
      <c r="E34" s="104" t="s">
        <v>9</v>
      </c>
      <c r="F34" s="420"/>
      <c r="G34" s="428"/>
      <c r="H34" s="121"/>
      <c r="I34" s="132">
        <f>(H$35*(K34/100))*J34/100</f>
        <v>0</v>
      </c>
      <c r="J34" s="177">
        <v>25</v>
      </c>
      <c r="K34" s="160">
        <f>SUMIF($M$3:$R$3,L34,M34:R34)</f>
        <v>0</v>
      </c>
      <c r="L34" s="160">
        <f>IF(F34="Compliant",1,IF(F34="Partially Compliant",2,IF(F34="Non-Compliant",3,IF(F34="Not Applicable",4,IF(F34="Yes",5,IF(F34="No",6,0))))))</f>
        <v>0</v>
      </c>
      <c r="M34" s="132"/>
      <c r="N34" s="180"/>
      <c r="O34" s="180"/>
      <c r="P34" s="132"/>
      <c r="Q34" s="132">
        <v>100</v>
      </c>
      <c r="R34" s="132">
        <v>0</v>
      </c>
    </row>
    <row r="35" spans="2:18" x14ac:dyDescent="0.3">
      <c r="B35" s="143"/>
      <c r="C35" s="143"/>
      <c r="D35" s="143"/>
      <c r="E35" s="142"/>
      <c r="F35" s="141"/>
      <c r="G35" s="167"/>
      <c r="H35" s="178">
        <v>20</v>
      </c>
      <c r="I35" s="133">
        <f>SUM(I31:I34)</f>
        <v>0</v>
      </c>
      <c r="J35" s="133">
        <f>SUM(J31:J34)</f>
        <v>100</v>
      </c>
      <c r="K35" s="133">
        <f>SUM(K31:K34)</f>
        <v>0</v>
      </c>
      <c r="L35" s="181"/>
      <c r="M35" s="158"/>
      <c r="N35" s="158"/>
      <c r="O35" s="162"/>
      <c r="P35" s="162"/>
      <c r="Q35" s="162"/>
      <c r="R35" s="162"/>
    </row>
    <row r="36" spans="2:18" ht="27" customHeight="1" x14ac:dyDescent="0.3">
      <c r="B36" s="502" t="s">
        <v>10</v>
      </c>
      <c r="C36" s="493" t="s">
        <v>531</v>
      </c>
      <c r="D36" s="495" t="s">
        <v>532</v>
      </c>
      <c r="E36" s="16" t="s">
        <v>494</v>
      </c>
      <c r="F36" s="153" t="str">
        <f>IF(F37="","",IF(H36&lt;N36,"Non-Compliant",IF(OR(H36&gt;M36,H36=M36),"Compliant","Partially Compliant")))</f>
        <v/>
      </c>
      <c r="G36" s="426"/>
      <c r="H36" s="183">
        <f>(I38/H38)*100</f>
        <v>0</v>
      </c>
      <c r="I36" s="132"/>
      <c r="J36" s="132"/>
      <c r="K36" s="132"/>
      <c r="L36" s="132"/>
      <c r="M36" s="179">
        <v>90</v>
      </c>
      <c r="N36" s="179">
        <v>75</v>
      </c>
      <c r="O36" s="162"/>
      <c r="P36" s="162"/>
      <c r="Q36" s="162"/>
      <c r="R36" s="162"/>
    </row>
    <row r="37" spans="2:18" ht="55.5" customHeight="1" x14ac:dyDescent="0.3">
      <c r="B37" s="503"/>
      <c r="C37" s="494"/>
      <c r="D37" s="496"/>
      <c r="E37" s="173" t="s">
        <v>232</v>
      </c>
      <c r="F37" s="421"/>
      <c r="G37" s="426"/>
      <c r="H37" s="132"/>
      <c r="I37" s="132">
        <f>(H38*(K37/100))*J37/100</f>
        <v>0</v>
      </c>
      <c r="J37" s="177">
        <v>100</v>
      </c>
      <c r="K37" s="160">
        <f>SUMIF($M$3:$R$3,L37,M37:R37)</f>
        <v>0</v>
      </c>
      <c r="L37" s="160">
        <f>IF(F37="Compliant",1,IF(F37="Partially Compliant",2,IF(F37="Non-Compliant",3,IF(F37="Not Applicable",4,IF(F37="Yes",5,IF(F37="No",6,0))))))</f>
        <v>0</v>
      </c>
      <c r="M37" s="132"/>
      <c r="N37" s="180"/>
      <c r="O37" s="180"/>
      <c r="P37" s="132"/>
      <c r="Q37" s="132">
        <v>100</v>
      </c>
      <c r="R37" s="132">
        <v>0</v>
      </c>
    </row>
    <row r="38" spans="2:18" hidden="1" x14ac:dyDescent="0.3">
      <c r="B38" s="188"/>
      <c r="C38" s="105"/>
      <c r="D38" s="142"/>
      <c r="E38" s="348"/>
      <c r="F38" s="254">
        <f>(SUM(I38+I35+I19+I29+I16+I12+I8)/100)*G38</f>
        <v>0</v>
      </c>
      <c r="G38" s="182">
        <v>0.4</v>
      </c>
      <c r="H38" s="178">
        <v>10</v>
      </c>
      <c r="I38" s="133">
        <f>I37</f>
        <v>0</v>
      </c>
      <c r="J38" s="133">
        <f>J37</f>
        <v>100</v>
      </c>
      <c r="K38" s="133">
        <f>K37</f>
        <v>0</v>
      </c>
      <c r="L38" s="181"/>
      <c r="M38" s="132"/>
      <c r="N38" s="158"/>
      <c r="O38" s="162"/>
      <c r="P38" s="162"/>
      <c r="Q38" s="162"/>
      <c r="R38" s="162"/>
    </row>
    <row r="39" spans="2:18" x14ac:dyDescent="0.3">
      <c r="B39" s="116"/>
      <c r="C39" s="94"/>
      <c r="D39" s="140"/>
      <c r="E39" s="349"/>
      <c r="F39" s="350"/>
      <c r="H39" s="178"/>
      <c r="I39" s="133"/>
      <c r="J39" s="133"/>
      <c r="K39" s="133"/>
      <c r="L39" s="181"/>
      <c r="M39" s="132"/>
      <c r="N39" s="158"/>
      <c r="O39" s="162"/>
      <c r="P39" s="162"/>
      <c r="Q39" s="162"/>
      <c r="R39" s="162"/>
    </row>
    <row r="40" spans="2:18" x14ac:dyDescent="0.3">
      <c r="B40" s="516" t="s">
        <v>156</v>
      </c>
      <c r="C40" s="517"/>
      <c r="D40" s="517"/>
      <c r="E40" s="517"/>
      <c r="F40" s="517"/>
      <c r="G40" s="65"/>
      <c r="H40" s="133">
        <f>SUM((H38,H35,H29,H19,H16,H12,H8))</f>
        <v>100</v>
      </c>
      <c r="I40" s="133"/>
      <c r="J40" s="132" t="str">
        <f>IF(AND(J38=100,J35=100,J29=100,J19=100,J16=100,J12=100,J8=100),"","Out of Balance")</f>
        <v/>
      </c>
      <c r="K40" s="203"/>
      <c r="L40" s="203"/>
      <c r="M40" s="158"/>
      <c r="N40" s="158"/>
      <c r="O40" s="162"/>
      <c r="P40" s="162"/>
      <c r="Q40" s="162"/>
      <c r="R40" s="162"/>
    </row>
    <row r="41" spans="2:18" ht="38.25" customHeight="1" x14ac:dyDescent="0.3">
      <c r="B41" s="47" t="s">
        <v>517</v>
      </c>
      <c r="C41" s="291"/>
      <c r="D41" s="108"/>
      <c r="E41" s="111" t="s">
        <v>518</v>
      </c>
      <c r="F41" s="153" t="str">
        <f>IF(F42="","",IF(H41&lt;N41,"Non-Compliant",IF(OR(H41&gt;M41,H41=M41),"Compliant","Partially Compliant")))</f>
        <v/>
      </c>
      <c r="G41" s="428"/>
      <c r="H41" s="183">
        <f>(I48/H48)*100</f>
        <v>0</v>
      </c>
      <c r="I41" s="132"/>
      <c r="J41" s="132"/>
      <c r="K41" s="132"/>
      <c r="L41" s="132"/>
      <c r="M41" s="179">
        <v>90</v>
      </c>
      <c r="N41" s="179">
        <v>75</v>
      </c>
      <c r="O41" s="162"/>
      <c r="P41" s="162"/>
      <c r="Q41" s="162"/>
      <c r="R41" s="162"/>
    </row>
    <row r="42" spans="2:18" ht="52" x14ac:dyDescent="0.3">
      <c r="B42" s="21" t="s">
        <v>192</v>
      </c>
      <c r="C42" s="515" t="s">
        <v>343</v>
      </c>
      <c r="D42" s="508" t="s">
        <v>297</v>
      </c>
      <c r="E42" s="16" t="s">
        <v>266</v>
      </c>
      <c r="F42" s="422"/>
      <c r="G42" s="425"/>
      <c r="H42" s="132"/>
      <c r="I42" s="132">
        <f t="shared" ref="I42:I47" si="3">(H$48*(K42/100))*J42/100</f>
        <v>0</v>
      </c>
      <c r="J42" s="177">
        <f t="shared" ref="J42:J47" si="4">100/6</f>
        <v>16.666666666666668</v>
      </c>
      <c r="K42" s="160">
        <f t="shared" ref="K42:K47" si="5">SUMIF($M$3:$R$3,L42,M42:R42)</f>
        <v>0</v>
      </c>
      <c r="L42" s="160">
        <f t="shared" ref="L42:L47" si="6">IF(F42="Compliant",1,IF(F42="Partially Compliant",2,IF(F42="Non-Compliant",3,IF(F42="Not Applicable",4,IF(F42="Yes",5,IF(F42="No",6,0))))))</f>
        <v>0</v>
      </c>
      <c r="M42" s="132"/>
      <c r="N42" s="180"/>
      <c r="O42" s="180"/>
      <c r="P42" s="132"/>
      <c r="Q42" s="132">
        <v>100</v>
      </c>
      <c r="R42" s="132">
        <v>0</v>
      </c>
    </row>
    <row r="43" spans="2:18" ht="52" x14ac:dyDescent="0.3">
      <c r="B43" s="21" t="s">
        <v>193</v>
      </c>
      <c r="C43" s="515"/>
      <c r="D43" s="508"/>
      <c r="E43" s="44" t="s">
        <v>51</v>
      </c>
      <c r="F43" s="422"/>
      <c r="G43" s="429"/>
      <c r="H43" s="132"/>
      <c r="I43" s="132">
        <f t="shared" si="3"/>
        <v>0</v>
      </c>
      <c r="J43" s="177">
        <f t="shared" si="4"/>
        <v>16.666666666666668</v>
      </c>
      <c r="K43" s="160">
        <f t="shared" si="5"/>
        <v>0</v>
      </c>
      <c r="L43" s="160">
        <f t="shared" si="6"/>
        <v>0</v>
      </c>
      <c r="M43" s="132"/>
      <c r="N43" s="180"/>
      <c r="O43" s="180"/>
      <c r="P43" s="132"/>
      <c r="Q43" s="132">
        <v>100</v>
      </c>
      <c r="R43" s="132">
        <v>0</v>
      </c>
    </row>
    <row r="44" spans="2:18" ht="65" x14ac:dyDescent="0.3">
      <c r="B44" s="21" t="s">
        <v>194</v>
      </c>
      <c r="C44" s="515"/>
      <c r="D44" s="508"/>
      <c r="E44" s="16" t="s">
        <v>267</v>
      </c>
      <c r="F44" s="418"/>
      <c r="G44" s="425"/>
      <c r="H44" s="121"/>
      <c r="I44" s="132">
        <f t="shared" si="3"/>
        <v>0</v>
      </c>
      <c r="J44" s="177">
        <f t="shared" si="4"/>
        <v>16.666666666666668</v>
      </c>
      <c r="K44" s="160">
        <f t="shared" si="5"/>
        <v>0</v>
      </c>
      <c r="L44" s="160">
        <f t="shared" si="6"/>
        <v>0</v>
      </c>
      <c r="M44" s="132"/>
      <c r="N44" s="180"/>
      <c r="O44" s="180"/>
      <c r="P44" s="132"/>
      <c r="Q44" s="132">
        <v>100</v>
      </c>
      <c r="R44" s="132">
        <v>0</v>
      </c>
    </row>
    <row r="45" spans="2:18" ht="65" x14ac:dyDescent="0.3">
      <c r="B45" s="21" t="s">
        <v>195</v>
      </c>
      <c r="C45" s="520" t="s">
        <v>437</v>
      </c>
      <c r="D45" s="519" t="s">
        <v>359</v>
      </c>
      <c r="E45" s="3" t="s">
        <v>11</v>
      </c>
      <c r="F45" s="418"/>
      <c r="G45" s="425"/>
      <c r="H45" s="121"/>
      <c r="I45" s="132">
        <f t="shared" si="3"/>
        <v>0</v>
      </c>
      <c r="J45" s="177">
        <f t="shared" si="4"/>
        <v>16.666666666666668</v>
      </c>
      <c r="K45" s="160">
        <f t="shared" si="5"/>
        <v>0</v>
      </c>
      <c r="L45" s="160">
        <f t="shared" si="6"/>
        <v>0</v>
      </c>
      <c r="M45" s="132"/>
      <c r="N45" s="180"/>
      <c r="O45" s="180"/>
      <c r="P45" s="132"/>
      <c r="Q45" s="132">
        <v>100</v>
      </c>
      <c r="R45" s="132">
        <v>0</v>
      </c>
    </row>
    <row r="46" spans="2:18" ht="34.5" customHeight="1" x14ac:dyDescent="0.3">
      <c r="B46" s="98" t="s">
        <v>196</v>
      </c>
      <c r="C46" s="520"/>
      <c r="D46" s="519"/>
      <c r="E46" s="44" t="s">
        <v>12</v>
      </c>
      <c r="F46" s="418"/>
      <c r="G46" s="429"/>
      <c r="H46" s="132"/>
      <c r="I46" s="132">
        <f t="shared" si="3"/>
        <v>0</v>
      </c>
      <c r="J46" s="177">
        <f t="shared" si="4"/>
        <v>16.666666666666668</v>
      </c>
      <c r="K46" s="160">
        <f t="shared" si="5"/>
        <v>0</v>
      </c>
      <c r="L46" s="160">
        <f t="shared" si="6"/>
        <v>0</v>
      </c>
      <c r="M46" s="132"/>
      <c r="N46" s="180"/>
      <c r="O46" s="180"/>
      <c r="P46" s="132"/>
      <c r="Q46" s="132">
        <v>100</v>
      </c>
      <c r="R46" s="132">
        <v>0</v>
      </c>
    </row>
    <row r="47" spans="2:18" ht="48" customHeight="1" x14ac:dyDescent="0.3">
      <c r="B47" s="48" t="s">
        <v>342</v>
      </c>
      <c r="C47" s="87"/>
      <c r="D47" s="48"/>
      <c r="E47" s="5" t="s">
        <v>519</v>
      </c>
      <c r="F47" s="418"/>
      <c r="G47" s="425"/>
      <c r="H47" s="121"/>
      <c r="I47" s="132">
        <f t="shared" si="3"/>
        <v>0</v>
      </c>
      <c r="J47" s="177">
        <f t="shared" si="4"/>
        <v>16.666666666666668</v>
      </c>
      <c r="K47" s="160">
        <f t="shared" si="5"/>
        <v>0</v>
      </c>
      <c r="L47" s="160">
        <f t="shared" si="6"/>
        <v>0</v>
      </c>
      <c r="M47" s="132"/>
      <c r="N47" s="180"/>
      <c r="O47" s="180"/>
      <c r="P47" s="132"/>
      <c r="Q47" s="132">
        <v>100</v>
      </c>
      <c r="R47" s="132">
        <v>0</v>
      </c>
    </row>
    <row r="48" spans="2:18" x14ac:dyDescent="0.3">
      <c r="B48" s="94"/>
      <c r="C48" s="99"/>
      <c r="D48" s="99"/>
      <c r="E48" s="143"/>
      <c r="F48" s="141"/>
      <c r="G48" s="151"/>
      <c r="H48" s="178">
        <v>70</v>
      </c>
      <c r="I48" s="133">
        <f>SUM(I42:I47)</f>
        <v>0</v>
      </c>
      <c r="J48" s="133">
        <f>SUM(J42:J47)</f>
        <v>100.00000000000001</v>
      </c>
      <c r="K48" s="133">
        <f>SUM(K42:K47)</f>
        <v>0</v>
      </c>
      <c r="L48" s="181"/>
      <c r="M48" s="158"/>
      <c r="N48" s="158"/>
      <c r="O48" s="162"/>
      <c r="P48" s="162"/>
      <c r="Q48" s="162"/>
      <c r="R48" s="162"/>
    </row>
    <row r="49" spans="2:18" x14ac:dyDescent="0.3">
      <c r="B49" s="502" t="s">
        <v>56</v>
      </c>
      <c r="C49" s="504" t="s">
        <v>344</v>
      </c>
      <c r="D49" s="500" t="s">
        <v>298</v>
      </c>
      <c r="E49" s="16" t="s">
        <v>495</v>
      </c>
      <c r="F49" s="153" t="str">
        <f>IF(F50="","",IF(H49&lt;N49,"Non-Compliant",IF(OR(H49&gt;M49,H49=M49),"Compliant","Partially Compliant")))</f>
        <v/>
      </c>
      <c r="G49" s="426"/>
      <c r="H49" s="183">
        <f>(I51/H51)*100</f>
        <v>0</v>
      </c>
      <c r="I49" s="132"/>
      <c r="J49" s="132"/>
      <c r="K49" s="132"/>
      <c r="L49" s="132"/>
      <c r="M49" s="179">
        <v>90</v>
      </c>
      <c r="N49" s="179">
        <v>75</v>
      </c>
      <c r="O49" s="162"/>
      <c r="P49" s="162"/>
      <c r="Q49" s="162"/>
      <c r="R49" s="162"/>
    </row>
    <row r="50" spans="2:18" ht="45.75" customHeight="1" x14ac:dyDescent="0.3">
      <c r="B50" s="503"/>
      <c r="C50" s="506"/>
      <c r="D50" s="518"/>
      <c r="E50" s="16" t="s">
        <v>57</v>
      </c>
      <c r="F50" s="421"/>
      <c r="G50" s="426"/>
      <c r="H50" s="132"/>
      <c r="I50" s="132">
        <f>(H51*(K50/100))*J50/100</f>
        <v>0</v>
      </c>
      <c r="J50" s="177">
        <v>100</v>
      </c>
      <c r="K50" s="134">
        <f>SUMIF($M$3:$R$3,L50,M50:R50)</f>
        <v>0</v>
      </c>
      <c r="L50" s="134">
        <f>IF(F50="Compliant",1,IF(F50="Partially Compliant",2,IF(F50="Non-Compliant",3,IF(F50="Not Applicable",4,IF(F50="Yes",5,IF(F50="No",6,0))))))</f>
        <v>0</v>
      </c>
      <c r="M50" s="132"/>
      <c r="N50" s="181"/>
      <c r="O50" s="181"/>
      <c r="P50" s="132"/>
      <c r="Q50" s="132">
        <v>100</v>
      </c>
      <c r="R50" s="132">
        <v>0</v>
      </c>
    </row>
    <row r="51" spans="2:18" hidden="1" x14ac:dyDescent="0.3">
      <c r="B51" s="188"/>
      <c r="C51" s="193"/>
      <c r="D51" s="193"/>
      <c r="E51" s="193"/>
      <c r="F51" s="254">
        <f>(SUM(I51+I48)/100)*G51</f>
        <v>0</v>
      </c>
      <c r="G51" s="182">
        <v>0.4</v>
      </c>
      <c r="H51" s="178">
        <v>30</v>
      </c>
      <c r="I51" s="133">
        <f>I50</f>
        <v>0</v>
      </c>
      <c r="J51" s="133">
        <f>J50</f>
        <v>100</v>
      </c>
      <c r="K51" s="133">
        <f>K50</f>
        <v>0</v>
      </c>
      <c r="L51" s="181"/>
      <c r="M51" s="152"/>
      <c r="N51" s="152"/>
      <c r="O51" s="278"/>
      <c r="P51" s="278"/>
      <c r="Q51" s="278"/>
      <c r="R51" s="278"/>
    </row>
    <row r="52" spans="2:18" x14ac:dyDescent="0.3">
      <c r="B52" s="116"/>
      <c r="C52" s="159"/>
      <c r="D52" s="159"/>
      <c r="E52" s="159"/>
      <c r="F52" s="349"/>
      <c r="G52" s="209"/>
      <c r="H52" s="346"/>
      <c r="I52" s="346"/>
      <c r="J52" s="346"/>
      <c r="K52" s="346"/>
      <c r="L52" s="346"/>
      <c r="M52" s="346"/>
      <c r="N52" s="346"/>
      <c r="O52" s="346"/>
      <c r="P52" s="346"/>
      <c r="Q52" s="346"/>
      <c r="R52" s="346"/>
    </row>
    <row r="53" spans="2:18" x14ac:dyDescent="0.3">
      <c r="B53" s="516" t="s">
        <v>13</v>
      </c>
      <c r="C53" s="517"/>
      <c r="D53" s="517"/>
      <c r="E53" s="517"/>
      <c r="F53" s="517"/>
      <c r="G53" s="65"/>
      <c r="H53" s="208">
        <f>(SUM((H51,H48)))</f>
        <v>100</v>
      </c>
      <c r="I53" s="133"/>
      <c r="J53" s="132" t="str">
        <f>IF(AND(J51=100,J48=100),"","Out of Balance")</f>
        <v/>
      </c>
      <c r="K53" s="347"/>
      <c r="L53" s="347"/>
      <c r="M53" s="152"/>
      <c r="N53" s="152"/>
      <c r="O53" s="278"/>
      <c r="P53" s="278"/>
      <c r="Q53" s="278"/>
      <c r="R53" s="278"/>
    </row>
    <row r="54" spans="2:18" x14ac:dyDescent="0.3">
      <c r="B54" s="507" t="s">
        <v>533</v>
      </c>
      <c r="C54" s="493" t="s">
        <v>534</v>
      </c>
      <c r="D54" s="495" t="s">
        <v>535</v>
      </c>
      <c r="E54" s="16" t="s">
        <v>496</v>
      </c>
      <c r="F54" s="153" t="str">
        <f>IF(F55="","",IF(H54&lt;N54,"Non-Compliant",IF(OR(H54&gt;M54,H54=M54),"Compliant","Partially Compliant")))</f>
        <v/>
      </c>
      <c r="G54" s="426"/>
      <c r="H54" s="183">
        <f>(I56/H56)*100</f>
        <v>0</v>
      </c>
      <c r="I54" s="132"/>
      <c r="J54" s="132"/>
      <c r="K54" s="132"/>
      <c r="L54" s="132"/>
      <c r="M54" s="179">
        <v>90</v>
      </c>
      <c r="N54" s="179">
        <v>75</v>
      </c>
      <c r="O54" s="278"/>
      <c r="P54" s="278"/>
      <c r="Q54" s="278"/>
      <c r="R54" s="278"/>
    </row>
    <row r="55" spans="2:18" ht="72.75" customHeight="1" x14ac:dyDescent="0.3">
      <c r="B55" s="509"/>
      <c r="C55" s="494"/>
      <c r="D55" s="496"/>
      <c r="E55" s="16" t="s">
        <v>52</v>
      </c>
      <c r="F55" s="423"/>
      <c r="G55" s="426"/>
      <c r="H55" s="132"/>
      <c r="I55" s="132">
        <f>(H56*(K55/100))*J55/100</f>
        <v>0</v>
      </c>
      <c r="J55" s="177">
        <v>100</v>
      </c>
      <c r="K55" s="160">
        <f>SUMIF($M$3:$R$3,L55,M55:R55)</f>
        <v>0</v>
      </c>
      <c r="L55" s="160">
        <f>IF(F55="Compliant",1,IF(F55="Partially Compliant",2,IF(F55="Non-Compliant",3,IF(F55="Not Applicable",4,IF(F55="Yes",5,IF(F55="No",6,0))))))</f>
        <v>0</v>
      </c>
      <c r="M55" s="132"/>
      <c r="N55" s="180"/>
      <c r="O55" s="180"/>
      <c r="P55" s="132"/>
      <c r="Q55" s="132">
        <v>100</v>
      </c>
      <c r="R55" s="132">
        <v>0</v>
      </c>
    </row>
    <row r="56" spans="2:18" x14ac:dyDescent="0.3">
      <c r="B56" s="99"/>
      <c r="C56" s="189"/>
      <c r="D56" s="37"/>
      <c r="E56" s="155"/>
      <c r="F56" s="141"/>
      <c r="G56" s="151"/>
      <c r="H56" s="178">
        <v>20</v>
      </c>
      <c r="I56" s="133">
        <f>I55</f>
        <v>0</v>
      </c>
      <c r="J56" s="133">
        <f>J55</f>
        <v>100</v>
      </c>
      <c r="K56" s="133">
        <f>K55</f>
        <v>0</v>
      </c>
      <c r="L56" s="181"/>
      <c r="M56" s="158"/>
      <c r="N56" s="158"/>
      <c r="O56" s="162"/>
      <c r="P56" s="162"/>
      <c r="Q56" s="162"/>
      <c r="R56" s="162"/>
    </row>
    <row r="57" spans="2:18" x14ac:dyDescent="0.3">
      <c r="B57" s="507" t="s">
        <v>536</v>
      </c>
      <c r="C57" s="242"/>
      <c r="D57" s="91"/>
      <c r="E57" s="44" t="s">
        <v>497</v>
      </c>
      <c r="F57" s="153" t="str">
        <f>IF(F58="","",IF(H57&lt;N57,"Non-Compliant",IF(OR(H57&gt;M57,H57=M57),"Compliant","Partially Compliant")))</f>
        <v/>
      </c>
      <c r="G57" s="424"/>
      <c r="H57" s="183">
        <f>(I60/H60)*100</f>
        <v>0</v>
      </c>
      <c r="I57" s="132"/>
      <c r="J57" s="132"/>
      <c r="K57" s="132"/>
      <c r="L57" s="132"/>
      <c r="M57" s="179">
        <v>90</v>
      </c>
      <c r="N57" s="179">
        <v>75</v>
      </c>
      <c r="O57" s="132"/>
      <c r="P57" s="132"/>
      <c r="Q57" s="132">
        <v>100</v>
      </c>
      <c r="R57" s="132">
        <v>0</v>
      </c>
    </row>
    <row r="58" spans="2:18" ht="40.5" customHeight="1" x14ac:dyDescent="0.3">
      <c r="B58" s="508"/>
      <c r="C58" s="242" t="s">
        <v>345</v>
      </c>
      <c r="D58" s="51" t="s">
        <v>346</v>
      </c>
      <c r="E58" s="44" t="s">
        <v>79</v>
      </c>
      <c r="F58" s="418"/>
      <c r="G58" s="425"/>
      <c r="H58" s="132"/>
      <c r="I58" s="132">
        <f>(H60*(K58/100))*J58/100</f>
        <v>0</v>
      </c>
      <c r="J58" s="177">
        <v>50</v>
      </c>
      <c r="K58" s="160">
        <f>SUMIF($M$3:$R$3,L58,M58:R58)</f>
        <v>0</v>
      </c>
      <c r="L58" s="160">
        <f>IF(F58="Compliant",1,IF(F58="Partially Compliant",2,IF(F58="Non-Compliant",3,IF(F58="Not Applicable",4,IF(F58="Yes",5,IF(F58="No",6,0))))))</f>
        <v>0</v>
      </c>
      <c r="M58" s="132"/>
      <c r="N58" s="180"/>
      <c r="O58" s="180"/>
      <c r="P58" s="132"/>
      <c r="Q58" s="132">
        <v>100</v>
      </c>
      <c r="R58" s="132">
        <v>0</v>
      </c>
    </row>
    <row r="59" spans="2:18" ht="43.5" customHeight="1" x14ac:dyDescent="0.3">
      <c r="B59" s="509"/>
      <c r="C59" s="71" t="s">
        <v>347</v>
      </c>
      <c r="D59" s="51" t="s">
        <v>347</v>
      </c>
      <c r="E59" s="15" t="s">
        <v>155</v>
      </c>
      <c r="F59" s="418"/>
      <c r="G59" s="425"/>
      <c r="H59" s="132"/>
      <c r="I59" s="132">
        <f>(H60*(K59/100))*J59/100</f>
        <v>0</v>
      </c>
      <c r="J59" s="177">
        <v>50</v>
      </c>
      <c r="K59" s="160">
        <f>SUMIF($M$3:$R$3,L59,M59:R59)</f>
        <v>0</v>
      </c>
      <c r="L59" s="160">
        <f>IF(F59="Compliant",1,IF(F59="Partially Compliant",2,IF(F59="Non-Compliant",3,IF(F59="Not Applicable",4,IF(F59="Yes",5,IF(F59="No",6,0))))))</f>
        <v>0</v>
      </c>
      <c r="M59" s="132"/>
      <c r="N59" s="180"/>
      <c r="O59" s="180"/>
      <c r="P59" s="132"/>
      <c r="Q59" s="132">
        <v>100</v>
      </c>
      <c r="R59" s="132">
        <v>0</v>
      </c>
    </row>
    <row r="60" spans="2:18" x14ac:dyDescent="0.3">
      <c r="B60" s="99"/>
      <c r="C60" s="143"/>
      <c r="D60" s="143"/>
      <c r="E60" s="140"/>
      <c r="F60" s="141"/>
      <c r="G60" s="151"/>
      <c r="H60" s="178">
        <v>15</v>
      </c>
      <c r="I60" s="133">
        <f>SUM(I58+I59)</f>
        <v>0</v>
      </c>
      <c r="J60" s="133">
        <f>SUM(J59+J58)</f>
        <v>100</v>
      </c>
      <c r="K60" s="133">
        <f>SUM(K58:K59)</f>
        <v>0</v>
      </c>
      <c r="L60" s="181"/>
      <c r="M60" s="181"/>
      <c r="N60" s="132"/>
      <c r="O60" s="181"/>
      <c r="P60" s="132"/>
      <c r="Q60" s="132"/>
      <c r="R60" s="132"/>
    </row>
    <row r="61" spans="2:18" x14ac:dyDescent="0.3">
      <c r="B61" s="24"/>
      <c r="C61" s="74"/>
      <c r="D61" s="24"/>
      <c r="E61" s="46" t="s">
        <v>498</v>
      </c>
      <c r="F61" s="153" t="str">
        <f>IF(F62="","",IF(H61&lt;N61,"Non-Compliant",IF(OR(H61&gt;M61,H61=M61),"Compliant","Partially Compliant")))</f>
        <v/>
      </c>
      <c r="G61" s="424"/>
      <c r="H61" s="183">
        <f>(I69/H69)*100</f>
        <v>0</v>
      </c>
      <c r="I61" s="132"/>
      <c r="J61" s="132"/>
      <c r="K61" s="132"/>
      <c r="L61" s="132"/>
      <c r="M61" s="179">
        <v>90</v>
      </c>
      <c r="N61" s="179">
        <v>75</v>
      </c>
      <c r="O61" s="132"/>
      <c r="P61" s="132"/>
      <c r="Q61" s="132">
        <v>100</v>
      </c>
      <c r="R61" s="132">
        <v>0</v>
      </c>
    </row>
    <row r="62" spans="2:18" ht="37.5" x14ac:dyDescent="0.3">
      <c r="B62" s="508" t="s">
        <v>48</v>
      </c>
      <c r="C62" s="515" t="s">
        <v>538</v>
      </c>
      <c r="D62" s="508" t="s">
        <v>537</v>
      </c>
      <c r="E62" s="43" t="s">
        <v>53</v>
      </c>
      <c r="F62" s="418"/>
      <c r="G62" s="425"/>
      <c r="H62" s="132"/>
      <c r="I62" s="132">
        <f>(H69*(K62/100))*J62/100</f>
        <v>0</v>
      </c>
      <c r="J62" s="177">
        <f>100/7</f>
        <v>14.285714285714286</v>
      </c>
      <c r="K62" s="160">
        <f>SUMIF($M$3:$R$3,L62,M62:R62)</f>
        <v>0</v>
      </c>
      <c r="L62" s="160">
        <f>IF(F62="Compliant",1,IF(F62="Partially Compliant",2,IF(F62="Non-Compliant",3,IF(F62="Not Applicable",4,IF(F62="Yes",5,IF(F62="No",6,0))))))</f>
        <v>0</v>
      </c>
      <c r="M62" s="132"/>
      <c r="N62" s="180"/>
      <c r="O62" s="180"/>
      <c r="P62" s="132"/>
      <c r="Q62" s="132">
        <v>100</v>
      </c>
      <c r="R62" s="132">
        <v>0</v>
      </c>
    </row>
    <row r="63" spans="2:18" ht="26.5" x14ac:dyDescent="0.3">
      <c r="B63" s="508"/>
      <c r="C63" s="515"/>
      <c r="D63" s="508"/>
      <c r="E63" s="302" t="s">
        <v>14</v>
      </c>
      <c r="F63" s="418"/>
      <c r="G63" s="425"/>
      <c r="H63" s="132"/>
      <c r="I63" s="132">
        <f>(H69*(K63/100))*J63/100</f>
        <v>0</v>
      </c>
      <c r="J63" s="177">
        <f t="shared" ref="J63:J68" si="7">100/7</f>
        <v>14.285714285714286</v>
      </c>
      <c r="K63" s="160">
        <f t="shared" ref="K63:K68" si="8">SUMIF($M$3:$R$3,L63,M63:R63)</f>
        <v>0</v>
      </c>
      <c r="L63" s="160">
        <f t="shared" ref="L63:L68" si="9">IF(F63="Compliant",1,IF(F63="Partially Compliant",2,IF(F63="Non-Compliant",3,IF(F63="Not Applicable",4,IF(F63="Yes",5,IF(F63="No",6,0))))))</f>
        <v>0</v>
      </c>
      <c r="M63" s="132"/>
      <c r="N63" s="180"/>
      <c r="O63" s="180"/>
      <c r="P63" s="132"/>
      <c r="Q63" s="132">
        <v>100</v>
      </c>
      <c r="R63" s="132">
        <v>0</v>
      </c>
    </row>
    <row r="64" spans="2:18" ht="21" customHeight="1" x14ac:dyDescent="0.3">
      <c r="B64" s="508"/>
      <c r="C64" s="515"/>
      <c r="D64" s="508"/>
      <c r="E64" s="302" t="s">
        <v>15</v>
      </c>
      <c r="F64" s="418"/>
      <c r="G64" s="425"/>
      <c r="H64" s="132"/>
      <c r="I64" s="132">
        <f>(H69*(K64/100))*J64/100</f>
        <v>0</v>
      </c>
      <c r="J64" s="177">
        <f t="shared" si="7"/>
        <v>14.285714285714286</v>
      </c>
      <c r="K64" s="160">
        <f t="shared" si="8"/>
        <v>0</v>
      </c>
      <c r="L64" s="160">
        <f t="shared" si="9"/>
        <v>0</v>
      </c>
      <c r="M64" s="132"/>
      <c r="N64" s="180"/>
      <c r="O64" s="180"/>
      <c r="P64" s="132"/>
      <c r="Q64" s="132">
        <v>100</v>
      </c>
      <c r="R64" s="132">
        <v>0</v>
      </c>
    </row>
    <row r="65" spans="2:18" ht="21" customHeight="1" x14ac:dyDescent="0.3">
      <c r="B65" s="508"/>
      <c r="C65" s="515"/>
      <c r="D65" s="508"/>
      <c r="E65" s="302" t="s">
        <v>16</v>
      </c>
      <c r="F65" s="418"/>
      <c r="G65" s="425"/>
      <c r="H65" s="121"/>
      <c r="I65" s="132">
        <f>(H69*(K65/100))*J65/100</f>
        <v>0</v>
      </c>
      <c r="J65" s="177">
        <f t="shared" si="7"/>
        <v>14.285714285714286</v>
      </c>
      <c r="K65" s="160">
        <f t="shared" si="8"/>
        <v>0</v>
      </c>
      <c r="L65" s="160">
        <f t="shared" si="9"/>
        <v>0</v>
      </c>
      <c r="M65" s="132"/>
      <c r="N65" s="180"/>
      <c r="O65" s="180"/>
      <c r="P65" s="132"/>
      <c r="Q65" s="132">
        <v>100</v>
      </c>
      <c r="R65" s="132">
        <v>0</v>
      </c>
    </row>
    <row r="66" spans="2:18" ht="21" customHeight="1" x14ac:dyDescent="0.3">
      <c r="B66" s="508"/>
      <c r="C66" s="515"/>
      <c r="D66" s="508"/>
      <c r="E66" s="302" t="s">
        <v>17</v>
      </c>
      <c r="F66" s="418"/>
      <c r="G66" s="425"/>
      <c r="H66" s="121"/>
      <c r="I66" s="132">
        <f>(H69*(K66/100))*J66/100</f>
        <v>0</v>
      </c>
      <c r="J66" s="177">
        <f t="shared" si="7"/>
        <v>14.285714285714286</v>
      </c>
      <c r="K66" s="160">
        <f t="shared" si="8"/>
        <v>0</v>
      </c>
      <c r="L66" s="160">
        <f t="shared" si="9"/>
        <v>0</v>
      </c>
      <c r="M66" s="132"/>
      <c r="N66" s="180"/>
      <c r="O66" s="180"/>
      <c r="P66" s="132"/>
      <c r="Q66" s="132">
        <v>100</v>
      </c>
      <c r="R66" s="132">
        <v>0</v>
      </c>
    </row>
    <row r="67" spans="2:18" ht="21" customHeight="1" x14ac:dyDescent="0.3">
      <c r="B67" s="508"/>
      <c r="C67" s="515"/>
      <c r="D67" s="508"/>
      <c r="E67" s="302" t="s">
        <v>18</v>
      </c>
      <c r="F67" s="418"/>
      <c r="G67" s="425"/>
      <c r="H67" s="121"/>
      <c r="I67" s="132">
        <f>(H69*(K67/100))*J67/100</f>
        <v>0</v>
      </c>
      <c r="J67" s="177">
        <f t="shared" si="7"/>
        <v>14.285714285714286</v>
      </c>
      <c r="K67" s="160">
        <f t="shared" si="8"/>
        <v>0</v>
      </c>
      <c r="L67" s="160">
        <f t="shared" si="9"/>
        <v>0</v>
      </c>
      <c r="M67" s="132"/>
      <c r="N67" s="180"/>
      <c r="O67" s="180"/>
      <c r="P67" s="132"/>
      <c r="Q67" s="132">
        <v>100</v>
      </c>
      <c r="R67" s="132">
        <v>0</v>
      </c>
    </row>
    <row r="68" spans="2:18" ht="28" x14ac:dyDescent="0.3">
      <c r="B68" s="509"/>
      <c r="C68" s="494"/>
      <c r="D68" s="509"/>
      <c r="E68" s="302" t="s">
        <v>19</v>
      </c>
      <c r="F68" s="418"/>
      <c r="G68" s="425"/>
      <c r="H68" s="121"/>
      <c r="I68" s="132">
        <f>(H69*(K68/100))*J68/100</f>
        <v>0</v>
      </c>
      <c r="J68" s="177">
        <f t="shared" si="7"/>
        <v>14.285714285714286</v>
      </c>
      <c r="K68" s="160">
        <f t="shared" si="8"/>
        <v>0</v>
      </c>
      <c r="L68" s="160">
        <f t="shared" si="9"/>
        <v>0</v>
      </c>
      <c r="M68" s="132"/>
      <c r="N68" s="180"/>
      <c r="O68" s="180"/>
      <c r="P68" s="132"/>
      <c r="Q68" s="132">
        <v>100</v>
      </c>
      <c r="R68" s="132">
        <v>0</v>
      </c>
    </row>
    <row r="69" spans="2:18" x14ac:dyDescent="0.3">
      <c r="B69" s="190"/>
      <c r="C69" s="190"/>
      <c r="D69" s="190"/>
      <c r="E69" s="151"/>
      <c r="F69" s="141"/>
      <c r="G69" s="151"/>
      <c r="H69" s="178">
        <v>30</v>
      </c>
      <c r="I69" s="133">
        <f>SUM(I62:I68)</f>
        <v>0</v>
      </c>
      <c r="J69" s="133">
        <f>SUM(J62:J68)</f>
        <v>100.00000000000001</v>
      </c>
      <c r="K69" s="133">
        <f>SUM(K62:K68)</f>
        <v>0</v>
      </c>
      <c r="L69" s="181"/>
      <c r="M69" s="158"/>
      <c r="N69" s="158"/>
      <c r="O69" s="162"/>
      <c r="P69" s="162"/>
      <c r="Q69" s="162"/>
      <c r="R69" s="162"/>
    </row>
    <row r="70" spans="2:18" x14ac:dyDescent="0.3">
      <c r="B70" s="507" t="s">
        <v>539</v>
      </c>
      <c r="C70" s="512" t="s">
        <v>348</v>
      </c>
      <c r="D70" s="502" t="s">
        <v>349</v>
      </c>
      <c r="E70" s="46" t="s">
        <v>499</v>
      </c>
      <c r="F70" s="153" t="str">
        <f>IF(F71="","",IF(H70&lt;N70,"Non-Compliant",IF(OR(H70&gt;M70,H70=M70),"Compliant","Partially Compliant")))</f>
        <v/>
      </c>
      <c r="G70" s="426"/>
      <c r="H70" s="183">
        <f>(I72/H72)*100</f>
        <v>0</v>
      </c>
      <c r="I70" s="132"/>
      <c r="J70" s="132"/>
      <c r="K70" s="132"/>
      <c r="L70" s="132"/>
      <c r="M70" s="179">
        <v>90</v>
      </c>
      <c r="N70" s="179">
        <v>75</v>
      </c>
      <c r="O70" s="162"/>
      <c r="P70" s="162"/>
      <c r="Q70" s="162"/>
      <c r="R70" s="162"/>
    </row>
    <row r="71" spans="2:18" ht="37.5" x14ac:dyDescent="0.3">
      <c r="B71" s="509"/>
      <c r="C71" s="514"/>
      <c r="D71" s="503"/>
      <c r="E71" s="46" t="s">
        <v>54</v>
      </c>
      <c r="F71" s="421"/>
      <c r="G71" s="426"/>
      <c r="H71" s="132"/>
      <c r="I71" s="132">
        <f>(H72*(K71/100))*J71/100</f>
        <v>0</v>
      </c>
      <c r="J71" s="177">
        <v>100</v>
      </c>
      <c r="K71" s="160">
        <f>SUMIF($M$3:$R$3,L71,M71:R71)</f>
        <v>0</v>
      </c>
      <c r="L71" s="160">
        <f>IF(F71="Compliant",1,IF(F71="Partially Compliant",2,IF(F71="Non-Compliant",3,IF(F71="Not Applicable",4,IF(F71="Yes",5,IF(F71="No",6,0))))))</f>
        <v>0</v>
      </c>
      <c r="M71" s="132"/>
      <c r="N71" s="180"/>
      <c r="O71" s="180"/>
      <c r="P71" s="132"/>
      <c r="Q71" s="132">
        <v>100</v>
      </c>
      <c r="R71" s="132">
        <v>0</v>
      </c>
    </row>
    <row r="72" spans="2:18" x14ac:dyDescent="0.3">
      <c r="B72" s="189"/>
      <c r="C72" s="191"/>
      <c r="D72" s="191"/>
      <c r="E72" s="155"/>
      <c r="F72" s="141"/>
      <c r="G72" s="151"/>
      <c r="H72" s="178">
        <v>20</v>
      </c>
      <c r="I72" s="133">
        <f>I71</f>
        <v>0</v>
      </c>
      <c r="J72" s="133">
        <f>J71</f>
        <v>100</v>
      </c>
      <c r="K72" s="133">
        <f>K71</f>
        <v>0</v>
      </c>
      <c r="L72" s="181"/>
      <c r="M72" s="158"/>
      <c r="N72" s="158"/>
      <c r="O72" s="162"/>
      <c r="P72" s="162"/>
      <c r="Q72" s="162"/>
      <c r="R72" s="162"/>
    </row>
    <row r="73" spans="2:18" ht="21" customHeight="1" x14ac:dyDescent="0.3">
      <c r="B73" s="507" t="s">
        <v>540</v>
      </c>
      <c r="C73" s="512" t="s">
        <v>581</v>
      </c>
      <c r="D73" s="502" t="s">
        <v>489</v>
      </c>
      <c r="E73" s="46" t="s">
        <v>500</v>
      </c>
      <c r="F73" s="153" t="str">
        <f>IF(F74="","",IF(H73&lt;N73,"Non-Compliant",IF(OR(H73&gt;M73,H73=M73),"Compliant","Partially Compliant")))</f>
        <v/>
      </c>
      <c r="G73" s="424"/>
      <c r="H73" s="183">
        <f>(I76/H76)*100</f>
        <v>0</v>
      </c>
      <c r="I73" s="132"/>
      <c r="J73" s="132"/>
      <c r="K73" s="132"/>
      <c r="L73" s="132"/>
      <c r="M73" s="179">
        <v>90</v>
      </c>
      <c r="N73" s="179">
        <v>75</v>
      </c>
      <c r="O73" s="132"/>
      <c r="P73" s="132"/>
      <c r="Q73" s="132">
        <v>100</v>
      </c>
      <c r="R73" s="132">
        <v>0</v>
      </c>
    </row>
    <row r="74" spans="2:18" ht="28.5" customHeight="1" x14ac:dyDescent="0.3">
      <c r="B74" s="508"/>
      <c r="C74" s="513"/>
      <c r="D74" s="511"/>
      <c r="E74" s="46" t="s">
        <v>175</v>
      </c>
      <c r="F74" s="418"/>
      <c r="G74" s="425"/>
      <c r="H74" s="132"/>
      <c r="I74" s="132">
        <f>(H76*(K74/100))*J74/100</f>
        <v>0</v>
      </c>
      <c r="J74" s="177">
        <v>50</v>
      </c>
      <c r="K74" s="160">
        <f>SUMIF($M$3:$R$3,L74,M74:R74)</f>
        <v>0</v>
      </c>
      <c r="L74" s="160">
        <f>IF(F74="Compliant",1,IF(F74="Partially Compliant",2,IF(F74="Non-Compliant",3,IF(F74="Not Applicable",4,IF(F74="Yes",5,IF(F74="No",6,0))))))</f>
        <v>0</v>
      </c>
      <c r="M74" s="132"/>
      <c r="N74" s="180"/>
      <c r="O74" s="180"/>
      <c r="P74" s="132"/>
      <c r="Q74" s="132">
        <v>100</v>
      </c>
      <c r="R74" s="132">
        <v>0</v>
      </c>
    </row>
    <row r="75" spans="2:18" ht="78.75" customHeight="1" x14ac:dyDescent="0.3">
      <c r="B75" s="509"/>
      <c r="C75" s="514"/>
      <c r="D75" s="503"/>
      <c r="E75" s="16" t="s">
        <v>272</v>
      </c>
      <c r="F75" s="418"/>
      <c r="G75" s="425"/>
      <c r="H75" s="132"/>
      <c r="I75" s="132">
        <f>(H76*(K75/100))*J75/100</f>
        <v>0</v>
      </c>
      <c r="J75" s="177">
        <v>50</v>
      </c>
      <c r="K75" s="160">
        <f>SUMIF($M$3:$R$3,L75,M75:R75)</f>
        <v>0</v>
      </c>
      <c r="L75" s="160">
        <f>IF(F75="Compliant",1,IF(F75="Partially Compliant",2,IF(F75="Non-Compliant",3,IF(F75="Not Applicable",4,IF(F75="Yes",5,IF(F75="No",6,0))))))</f>
        <v>0</v>
      </c>
      <c r="M75" s="132"/>
      <c r="N75" s="180"/>
      <c r="O75" s="180"/>
      <c r="P75" s="132"/>
      <c r="Q75" s="132">
        <v>100</v>
      </c>
      <c r="R75" s="132">
        <v>0</v>
      </c>
    </row>
    <row r="76" spans="2:18" hidden="1" x14ac:dyDescent="0.3">
      <c r="B76" s="253"/>
      <c r="C76" s="253"/>
      <c r="D76" s="192"/>
      <c r="E76" s="193"/>
      <c r="F76" s="254">
        <f>(SUM(I76+I72+I69+I60+I56)/100)*G76</f>
        <v>0</v>
      </c>
      <c r="G76" s="182">
        <v>0.2</v>
      </c>
      <c r="H76" s="178">
        <v>15</v>
      </c>
      <c r="I76" s="133">
        <f>SUM(I74+I75)</f>
        <v>0</v>
      </c>
      <c r="J76" s="133">
        <f>SUM(J75+J74)</f>
        <v>100</v>
      </c>
      <c r="K76" s="133">
        <f>SUM(K74:K75)</f>
        <v>0</v>
      </c>
      <c r="L76" s="181"/>
      <c r="M76" s="181"/>
      <c r="N76" s="132"/>
      <c r="O76" s="181"/>
      <c r="P76" s="132"/>
      <c r="Q76" s="132"/>
      <c r="R76" s="132"/>
    </row>
    <row r="77" spans="2:18" x14ac:dyDescent="0.3">
      <c r="B77" s="510"/>
      <c r="C77" s="510"/>
      <c r="D77" s="510"/>
      <c r="E77" s="510"/>
      <c r="F77" s="510"/>
      <c r="G77" s="218"/>
      <c r="H77" s="219">
        <f>(SUM((H76,H72,H69,H60,H56)))</f>
        <v>100</v>
      </c>
      <c r="I77" s="133"/>
      <c r="J77" s="132" t="str">
        <f>IF(AND(J76=100,J72=100,J69=100,J60=100,J56=100),"","Out of Balance")</f>
        <v/>
      </c>
      <c r="K77" s="133"/>
      <c r="L77" s="181"/>
      <c r="M77" s="181"/>
      <c r="N77" s="132"/>
      <c r="O77" s="181"/>
      <c r="P77" s="132"/>
      <c r="Q77" s="132"/>
      <c r="R77" s="132"/>
    </row>
    <row r="78" spans="2:18" ht="25.5" customHeight="1" x14ac:dyDescent="0.3">
      <c r="B78" s="322"/>
      <c r="C78" s="25"/>
      <c r="D78" s="228" t="s">
        <v>174</v>
      </c>
      <c r="E78" s="232" t="s">
        <v>268</v>
      </c>
      <c r="F78" s="184" t="str">
        <f>IF(H78=0,"",IF(H78&lt;N78,"Non-Compliant",IF(H78&gt;M78,"Compliant","Partially Compliant")))</f>
        <v/>
      </c>
      <c r="G78" s="341"/>
      <c r="H78" s="135">
        <f>SUM(F76,F51,F38)*100</f>
        <v>0</v>
      </c>
      <c r="I78" s="134"/>
      <c r="J78" s="134"/>
      <c r="K78" s="160"/>
      <c r="L78" s="160"/>
      <c r="M78" s="179">
        <v>90</v>
      </c>
      <c r="N78" s="179">
        <v>75</v>
      </c>
      <c r="O78" s="180"/>
      <c r="P78" s="162">
        <v>100</v>
      </c>
      <c r="Q78" s="162"/>
      <c r="R78" s="162"/>
    </row>
    <row r="79" spans="2:18" x14ac:dyDescent="0.3">
      <c r="B79" s="410" t="s">
        <v>49</v>
      </c>
      <c r="C79" s="67"/>
      <c r="D79" s="42"/>
      <c r="E79" s="35"/>
      <c r="F79" s="36"/>
      <c r="G79" s="455"/>
      <c r="H79" s="158"/>
      <c r="I79" s="158"/>
      <c r="J79" s="203"/>
      <c r="K79" s="203"/>
      <c r="L79" s="203"/>
      <c r="M79" s="158"/>
      <c r="N79" s="158"/>
      <c r="O79" s="162"/>
      <c r="P79" s="162"/>
      <c r="Q79" s="162"/>
      <c r="R79" s="162"/>
    </row>
    <row r="80" spans="2:18" x14ac:dyDescent="0.3">
      <c r="C80" s="88"/>
      <c r="D80" s="34"/>
    </row>
    <row r="81" spans="3:5" x14ac:dyDescent="0.3">
      <c r="C81" s="29"/>
    </row>
    <row r="82" spans="3:5" x14ac:dyDescent="0.3">
      <c r="C82" s="29"/>
    </row>
    <row r="83" spans="3:5" x14ac:dyDescent="0.3">
      <c r="C83" s="29"/>
    </row>
    <row r="84" spans="3:5" x14ac:dyDescent="0.3">
      <c r="C84" s="29"/>
      <c r="E84" s="40"/>
    </row>
    <row r="85" spans="3:5" x14ac:dyDescent="0.3">
      <c r="C85" s="29"/>
    </row>
    <row r="86" spans="3:5" x14ac:dyDescent="0.3">
      <c r="C86" s="29"/>
    </row>
    <row r="87" spans="3:5" x14ac:dyDescent="0.3">
      <c r="C87" s="29"/>
    </row>
    <row r="88" spans="3:5" x14ac:dyDescent="0.3">
      <c r="C88" s="29"/>
    </row>
    <row r="89" spans="3:5" x14ac:dyDescent="0.3">
      <c r="C89" s="29"/>
    </row>
    <row r="90" spans="3:5" x14ac:dyDescent="0.3">
      <c r="C90" s="29"/>
    </row>
    <row r="91" spans="3:5" x14ac:dyDescent="0.3">
      <c r="C91" s="29"/>
    </row>
    <row r="92" spans="3:5" x14ac:dyDescent="0.3">
      <c r="C92" s="29"/>
    </row>
    <row r="93" spans="3:5" x14ac:dyDescent="0.3">
      <c r="C93" s="29"/>
    </row>
    <row r="94" spans="3:5" x14ac:dyDescent="0.3">
      <c r="C94" s="29"/>
    </row>
    <row r="95" spans="3:5" x14ac:dyDescent="0.3">
      <c r="C95" s="29"/>
    </row>
    <row r="96" spans="3:5" x14ac:dyDescent="0.3">
      <c r="C96" s="29"/>
    </row>
    <row r="97" spans="3:3" x14ac:dyDescent="0.3">
      <c r="C97" s="29"/>
    </row>
    <row r="98" spans="3:3" x14ac:dyDescent="0.3">
      <c r="C98" s="29"/>
    </row>
    <row r="99" spans="3:3" x14ac:dyDescent="0.3">
      <c r="C99" s="29"/>
    </row>
    <row r="100" spans="3:3" x14ac:dyDescent="0.3">
      <c r="C100" s="29"/>
    </row>
    <row r="101" spans="3:3" x14ac:dyDescent="0.3">
      <c r="C101" s="29"/>
    </row>
    <row r="102" spans="3:3" x14ac:dyDescent="0.3">
      <c r="C102" s="29"/>
    </row>
    <row r="103" spans="3:3" x14ac:dyDescent="0.3">
      <c r="C103" s="29"/>
    </row>
    <row r="104" spans="3:3" x14ac:dyDescent="0.3">
      <c r="C104" s="29"/>
    </row>
    <row r="105" spans="3:3" x14ac:dyDescent="0.3">
      <c r="C105" s="29"/>
    </row>
    <row r="106" spans="3:3" x14ac:dyDescent="0.3">
      <c r="C106" s="29"/>
    </row>
    <row r="107" spans="3:3" x14ac:dyDescent="0.3">
      <c r="C107" s="29"/>
    </row>
    <row r="108" spans="3:3" x14ac:dyDescent="0.3">
      <c r="C108" s="29"/>
    </row>
    <row r="109" spans="3:3" x14ac:dyDescent="0.3">
      <c r="C109" s="29"/>
    </row>
    <row r="110" spans="3:3" x14ac:dyDescent="0.3">
      <c r="C110" s="29"/>
    </row>
    <row r="111" spans="3:3" x14ac:dyDescent="0.3">
      <c r="C111" s="29"/>
    </row>
    <row r="112" spans="3:3" x14ac:dyDescent="0.3">
      <c r="C112" s="29"/>
    </row>
    <row r="113" spans="3:3" x14ac:dyDescent="0.3">
      <c r="C113" s="29"/>
    </row>
    <row r="114" spans="3:3" x14ac:dyDescent="0.3">
      <c r="C114" s="29"/>
    </row>
    <row r="115" spans="3:3" x14ac:dyDescent="0.3">
      <c r="C115" s="29"/>
    </row>
    <row r="116" spans="3:3" x14ac:dyDescent="0.3">
      <c r="C116" s="29"/>
    </row>
    <row r="117" spans="3:3" x14ac:dyDescent="0.3">
      <c r="C117" s="29"/>
    </row>
    <row r="118" spans="3:3" x14ac:dyDescent="0.3">
      <c r="C118" s="29"/>
    </row>
    <row r="119" spans="3:3" x14ac:dyDescent="0.3">
      <c r="C119" s="29"/>
    </row>
    <row r="120" spans="3:3" x14ac:dyDescent="0.3">
      <c r="C120" s="29"/>
    </row>
    <row r="121" spans="3:3" x14ac:dyDescent="0.3">
      <c r="C121" s="29"/>
    </row>
    <row r="122" spans="3:3" x14ac:dyDescent="0.3">
      <c r="C122" s="29"/>
    </row>
    <row r="123" spans="3:3" x14ac:dyDescent="0.3">
      <c r="C123" s="29"/>
    </row>
    <row r="124" spans="3:3" x14ac:dyDescent="0.3">
      <c r="C124" s="29"/>
    </row>
    <row r="125" spans="3:3" x14ac:dyDescent="0.3">
      <c r="C125" s="29"/>
    </row>
    <row r="126" spans="3:3" x14ac:dyDescent="0.3">
      <c r="C126" s="29"/>
    </row>
    <row r="127" spans="3:3" x14ac:dyDescent="0.3">
      <c r="C127" s="29"/>
    </row>
    <row r="128" spans="3:3" x14ac:dyDescent="0.3">
      <c r="C128" s="29"/>
    </row>
    <row r="129" spans="3:3" x14ac:dyDescent="0.3">
      <c r="C129" s="29"/>
    </row>
    <row r="130" spans="3:3" x14ac:dyDescent="0.3">
      <c r="C130" s="29"/>
    </row>
    <row r="131" spans="3:3" x14ac:dyDescent="0.3">
      <c r="C131" s="29"/>
    </row>
    <row r="132" spans="3:3" x14ac:dyDescent="0.3">
      <c r="C132" s="29"/>
    </row>
    <row r="133" spans="3:3" x14ac:dyDescent="0.3">
      <c r="C133" s="29"/>
    </row>
    <row r="134" spans="3:3" x14ac:dyDescent="0.3">
      <c r="C134" s="29"/>
    </row>
    <row r="135" spans="3:3" x14ac:dyDescent="0.3">
      <c r="C135" s="29"/>
    </row>
    <row r="136" spans="3:3" x14ac:dyDescent="0.3">
      <c r="C136" s="29"/>
    </row>
    <row r="137" spans="3:3" x14ac:dyDescent="0.3">
      <c r="C137" s="29"/>
    </row>
    <row r="138" spans="3:3" x14ac:dyDescent="0.3">
      <c r="C138" s="29"/>
    </row>
    <row r="139" spans="3:3" x14ac:dyDescent="0.3">
      <c r="C139" s="29"/>
    </row>
    <row r="140" spans="3:3" x14ac:dyDescent="0.3">
      <c r="C140" s="29"/>
    </row>
    <row r="141" spans="3:3" x14ac:dyDescent="0.3">
      <c r="C141" s="29"/>
    </row>
    <row r="142" spans="3:3" x14ac:dyDescent="0.3">
      <c r="C142" s="29"/>
    </row>
    <row r="143" spans="3:3" x14ac:dyDescent="0.3">
      <c r="C143" s="29"/>
    </row>
    <row r="144" spans="3:3" x14ac:dyDescent="0.3">
      <c r="C144" s="29"/>
    </row>
    <row r="145" spans="3:3" x14ac:dyDescent="0.3">
      <c r="C145" s="29"/>
    </row>
    <row r="146" spans="3:3" x14ac:dyDescent="0.3">
      <c r="C146" s="29"/>
    </row>
    <row r="147" spans="3:3" x14ac:dyDescent="0.3">
      <c r="C147" s="29"/>
    </row>
    <row r="148" spans="3:3" x14ac:dyDescent="0.3">
      <c r="C148" s="29"/>
    </row>
    <row r="149" spans="3:3" x14ac:dyDescent="0.3">
      <c r="C149" s="29"/>
    </row>
    <row r="150" spans="3:3" x14ac:dyDescent="0.3">
      <c r="C150" s="29"/>
    </row>
    <row r="151" spans="3:3" x14ac:dyDescent="0.3">
      <c r="C151" s="29"/>
    </row>
    <row r="152" spans="3:3" x14ac:dyDescent="0.3">
      <c r="C152" s="29"/>
    </row>
    <row r="153" spans="3:3" x14ac:dyDescent="0.3">
      <c r="C153" s="29"/>
    </row>
    <row r="154" spans="3:3" x14ac:dyDescent="0.3">
      <c r="C154" s="29"/>
    </row>
    <row r="155" spans="3:3" x14ac:dyDescent="0.3">
      <c r="C155" s="29"/>
    </row>
    <row r="156" spans="3:3" x14ac:dyDescent="0.3">
      <c r="C156" s="29"/>
    </row>
    <row r="157" spans="3:3" x14ac:dyDescent="0.3">
      <c r="C157" s="29"/>
    </row>
    <row r="158" spans="3:3" x14ac:dyDescent="0.3">
      <c r="C158" s="29"/>
    </row>
    <row r="159" spans="3:3" x14ac:dyDescent="0.3">
      <c r="C159" s="29"/>
    </row>
    <row r="160" spans="3:3" x14ac:dyDescent="0.3">
      <c r="C160" s="29"/>
    </row>
    <row r="161" spans="3:3" x14ac:dyDescent="0.3">
      <c r="C161" s="29"/>
    </row>
    <row r="162" spans="3:3" x14ac:dyDescent="0.3">
      <c r="C162" s="29"/>
    </row>
    <row r="163" spans="3:3" x14ac:dyDescent="0.3">
      <c r="C163" s="29"/>
    </row>
    <row r="164" spans="3:3" x14ac:dyDescent="0.3">
      <c r="C164" s="29"/>
    </row>
    <row r="165" spans="3:3" x14ac:dyDescent="0.3">
      <c r="C165" s="29"/>
    </row>
    <row r="166" spans="3:3" x14ac:dyDescent="0.3">
      <c r="C166" s="29"/>
    </row>
    <row r="167" spans="3:3" x14ac:dyDescent="0.3">
      <c r="C167" s="29"/>
    </row>
    <row r="168" spans="3:3" x14ac:dyDescent="0.3">
      <c r="C168" s="29"/>
    </row>
    <row r="169" spans="3:3" x14ac:dyDescent="0.3">
      <c r="C169" s="29"/>
    </row>
    <row r="170" spans="3:3" x14ac:dyDescent="0.3">
      <c r="C170" s="29"/>
    </row>
    <row r="171" spans="3:3" x14ac:dyDescent="0.3">
      <c r="C171" s="29"/>
    </row>
    <row r="172" spans="3:3" x14ac:dyDescent="0.3">
      <c r="C172" s="29"/>
    </row>
    <row r="173" spans="3:3" x14ac:dyDescent="0.3">
      <c r="C173" s="29"/>
    </row>
    <row r="174" spans="3:3" x14ac:dyDescent="0.3">
      <c r="C174" s="29"/>
    </row>
    <row r="175" spans="3:3" x14ac:dyDescent="0.3">
      <c r="C175" s="29"/>
    </row>
    <row r="176" spans="3:3" x14ac:dyDescent="0.3">
      <c r="C176" s="29"/>
    </row>
    <row r="177" spans="3:3" x14ac:dyDescent="0.3">
      <c r="C177" s="29"/>
    </row>
    <row r="178" spans="3:3" x14ac:dyDescent="0.3">
      <c r="C178" s="29"/>
    </row>
    <row r="179" spans="3:3" x14ac:dyDescent="0.3">
      <c r="C179" s="29"/>
    </row>
    <row r="180" spans="3:3" x14ac:dyDescent="0.3">
      <c r="C180" s="29"/>
    </row>
    <row r="181" spans="3:3" x14ac:dyDescent="0.3">
      <c r="C181" s="29"/>
    </row>
    <row r="182" spans="3:3" x14ac:dyDescent="0.3">
      <c r="C182" s="29"/>
    </row>
    <row r="183" spans="3:3" x14ac:dyDescent="0.3">
      <c r="C183" s="29"/>
    </row>
    <row r="184" spans="3:3" x14ac:dyDescent="0.3">
      <c r="C184" s="29"/>
    </row>
    <row r="185" spans="3:3" x14ac:dyDescent="0.3">
      <c r="C185" s="29"/>
    </row>
    <row r="186" spans="3:3" x14ac:dyDescent="0.3">
      <c r="C186" s="29"/>
    </row>
    <row r="187" spans="3:3" x14ac:dyDescent="0.3">
      <c r="C187" s="29"/>
    </row>
    <row r="188" spans="3:3" x14ac:dyDescent="0.3">
      <c r="C188" s="29"/>
    </row>
    <row r="189" spans="3:3" x14ac:dyDescent="0.3">
      <c r="C189" s="29"/>
    </row>
    <row r="190" spans="3:3" x14ac:dyDescent="0.3">
      <c r="C190" s="29"/>
    </row>
    <row r="191" spans="3:3" x14ac:dyDescent="0.3">
      <c r="C191" s="29"/>
    </row>
    <row r="192" spans="3:3" x14ac:dyDescent="0.3">
      <c r="C192" s="29"/>
    </row>
    <row r="193" spans="3:3" x14ac:dyDescent="0.3">
      <c r="C193" s="29"/>
    </row>
    <row r="194" spans="3:3" x14ac:dyDescent="0.3">
      <c r="C194" s="29"/>
    </row>
    <row r="195" spans="3:3" x14ac:dyDescent="0.3">
      <c r="C195" s="29"/>
    </row>
    <row r="196" spans="3:3" x14ac:dyDescent="0.3">
      <c r="C196" s="29"/>
    </row>
    <row r="197" spans="3:3" x14ac:dyDescent="0.3">
      <c r="C197" s="29"/>
    </row>
    <row r="198" spans="3:3" x14ac:dyDescent="0.3">
      <c r="C198" s="29"/>
    </row>
    <row r="199" spans="3:3" x14ac:dyDescent="0.3">
      <c r="C199" s="29"/>
    </row>
    <row r="200" spans="3:3" x14ac:dyDescent="0.3">
      <c r="C200" s="29"/>
    </row>
    <row r="201" spans="3:3" x14ac:dyDescent="0.3">
      <c r="C201" s="29"/>
    </row>
    <row r="202" spans="3:3" x14ac:dyDescent="0.3">
      <c r="C202" s="29"/>
    </row>
    <row r="203" spans="3:3" x14ac:dyDescent="0.3">
      <c r="C203" s="29"/>
    </row>
    <row r="204" spans="3:3" x14ac:dyDescent="0.3">
      <c r="C204" s="29"/>
    </row>
    <row r="205" spans="3:3" x14ac:dyDescent="0.3">
      <c r="C205" s="29"/>
    </row>
    <row r="206" spans="3:3" x14ac:dyDescent="0.3">
      <c r="C206" s="29"/>
    </row>
    <row r="207" spans="3:3" x14ac:dyDescent="0.3">
      <c r="C207" s="29"/>
    </row>
    <row r="208" spans="3:3" x14ac:dyDescent="0.3">
      <c r="C208" s="29"/>
    </row>
    <row r="209" spans="3:3" x14ac:dyDescent="0.3">
      <c r="C209" s="29"/>
    </row>
    <row r="210" spans="3:3" x14ac:dyDescent="0.3">
      <c r="C210" s="29"/>
    </row>
    <row r="211" spans="3:3" x14ac:dyDescent="0.3">
      <c r="C211" s="29"/>
    </row>
    <row r="212" spans="3:3" x14ac:dyDescent="0.3">
      <c r="C212" s="29"/>
    </row>
    <row r="213" spans="3:3" x14ac:dyDescent="0.3">
      <c r="C213" s="29"/>
    </row>
    <row r="214" spans="3:3" x14ac:dyDescent="0.3">
      <c r="C214" s="29"/>
    </row>
    <row r="215" spans="3:3" x14ac:dyDescent="0.3">
      <c r="C215" s="29"/>
    </row>
    <row r="216" spans="3:3" x14ac:dyDescent="0.3">
      <c r="C216" s="29"/>
    </row>
    <row r="217" spans="3:3" x14ac:dyDescent="0.3">
      <c r="C217" s="29"/>
    </row>
    <row r="218" spans="3:3" x14ac:dyDescent="0.3">
      <c r="C218" s="29"/>
    </row>
    <row r="219" spans="3:3" x14ac:dyDescent="0.3">
      <c r="C219" s="29"/>
    </row>
    <row r="220" spans="3:3" x14ac:dyDescent="0.3">
      <c r="C220" s="29"/>
    </row>
    <row r="221" spans="3:3" x14ac:dyDescent="0.3">
      <c r="C221" s="29"/>
    </row>
    <row r="222" spans="3:3" x14ac:dyDescent="0.3">
      <c r="C222" s="29"/>
    </row>
    <row r="223" spans="3:3" x14ac:dyDescent="0.3">
      <c r="C223" s="29"/>
    </row>
    <row r="224" spans="3:3" x14ac:dyDescent="0.3">
      <c r="C224" s="29"/>
    </row>
    <row r="225" spans="3:3" x14ac:dyDescent="0.3">
      <c r="C225" s="29"/>
    </row>
    <row r="226" spans="3:3" x14ac:dyDescent="0.3">
      <c r="C226" s="29"/>
    </row>
    <row r="227" spans="3:3" x14ac:dyDescent="0.3">
      <c r="C227" s="29"/>
    </row>
    <row r="228" spans="3:3" x14ac:dyDescent="0.3">
      <c r="C228" s="29"/>
    </row>
    <row r="229" spans="3:3" x14ac:dyDescent="0.3">
      <c r="C229" s="29"/>
    </row>
    <row r="230" spans="3:3" x14ac:dyDescent="0.3">
      <c r="C230" s="29"/>
    </row>
    <row r="231" spans="3:3" x14ac:dyDescent="0.3">
      <c r="C231" s="29"/>
    </row>
    <row r="232" spans="3:3" x14ac:dyDescent="0.3">
      <c r="C232" s="29"/>
    </row>
    <row r="233" spans="3:3" x14ac:dyDescent="0.3">
      <c r="C233" s="29"/>
    </row>
    <row r="234" spans="3:3" x14ac:dyDescent="0.3">
      <c r="C234" s="29"/>
    </row>
    <row r="235" spans="3:3" x14ac:dyDescent="0.3">
      <c r="C235" s="29"/>
    </row>
    <row r="236" spans="3:3" x14ac:dyDescent="0.3">
      <c r="C236" s="29"/>
    </row>
    <row r="237" spans="3:3" x14ac:dyDescent="0.3">
      <c r="C237" s="29"/>
    </row>
    <row r="238" spans="3:3" x14ac:dyDescent="0.3">
      <c r="C238" s="29"/>
    </row>
    <row r="239" spans="3:3" x14ac:dyDescent="0.3">
      <c r="C239" s="29"/>
    </row>
    <row r="240" spans="3:3" x14ac:dyDescent="0.3">
      <c r="C240" s="29"/>
    </row>
    <row r="241" spans="3:3" x14ac:dyDescent="0.3">
      <c r="C241" s="29"/>
    </row>
    <row r="242" spans="3:3" x14ac:dyDescent="0.3">
      <c r="C242" s="29"/>
    </row>
    <row r="243" spans="3:3" x14ac:dyDescent="0.3">
      <c r="C243" s="29"/>
    </row>
    <row r="244" spans="3:3" x14ac:dyDescent="0.3">
      <c r="C244" s="29"/>
    </row>
    <row r="245" spans="3:3" x14ac:dyDescent="0.3">
      <c r="C245" s="29"/>
    </row>
    <row r="246" spans="3:3" x14ac:dyDescent="0.3">
      <c r="C246" s="29"/>
    </row>
    <row r="247" spans="3:3" x14ac:dyDescent="0.3">
      <c r="C247" s="29"/>
    </row>
    <row r="248" spans="3:3" x14ac:dyDescent="0.3">
      <c r="C248" s="29"/>
    </row>
    <row r="249" spans="3:3" x14ac:dyDescent="0.3">
      <c r="C249" s="29"/>
    </row>
    <row r="250" spans="3:3" x14ac:dyDescent="0.3">
      <c r="C250" s="29"/>
    </row>
    <row r="251" spans="3:3" x14ac:dyDescent="0.3">
      <c r="C251" s="29"/>
    </row>
    <row r="252" spans="3:3" x14ac:dyDescent="0.3">
      <c r="C252" s="29"/>
    </row>
    <row r="253" spans="3:3" x14ac:dyDescent="0.3">
      <c r="C253" s="29"/>
    </row>
    <row r="254" spans="3:3" x14ac:dyDescent="0.3">
      <c r="C254" s="29"/>
    </row>
    <row r="255" spans="3:3" x14ac:dyDescent="0.3">
      <c r="C255" s="29"/>
    </row>
    <row r="256" spans="3:3" x14ac:dyDescent="0.3">
      <c r="C256" s="29"/>
    </row>
    <row r="257" spans="3:3" x14ac:dyDescent="0.3">
      <c r="C257" s="29"/>
    </row>
    <row r="258" spans="3:3" x14ac:dyDescent="0.3">
      <c r="C258" s="29"/>
    </row>
    <row r="259" spans="3:3" x14ac:dyDescent="0.3">
      <c r="C259" s="29"/>
    </row>
    <row r="260" spans="3:3" x14ac:dyDescent="0.3">
      <c r="C260" s="29"/>
    </row>
    <row r="261" spans="3:3" x14ac:dyDescent="0.3">
      <c r="C261" s="29"/>
    </row>
    <row r="262" spans="3:3" x14ac:dyDescent="0.3">
      <c r="C262" s="29"/>
    </row>
    <row r="263" spans="3:3" x14ac:dyDescent="0.3">
      <c r="C263" s="29"/>
    </row>
    <row r="264" spans="3:3" x14ac:dyDescent="0.3">
      <c r="C264" s="29"/>
    </row>
    <row r="265" spans="3:3" x14ac:dyDescent="0.3">
      <c r="C265" s="29"/>
    </row>
    <row r="266" spans="3:3" x14ac:dyDescent="0.3">
      <c r="C266" s="29"/>
    </row>
    <row r="267" spans="3:3" x14ac:dyDescent="0.3">
      <c r="C267" s="29"/>
    </row>
    <row r="268" spans="3:3" x14ac:dyDescent="0.3">
      <c r="C268" s="29"/>
    </row>
    <row r="269" spans="3:3" x14ac:dyDescent="0.3">
      <c r="C269" s="29"/>
    </row>
    <row r="270" spans="3:3" x14ac:dyDescent="0.3">
      <c r="C270" s="29"/>
    </row>
    <row r="271" spans="3:3" x14ac:dyDescent="0.3">
      <c r="C271" s="29"/>
    </row>
    <row r="272" spans="3:3" x14ac:dyDescent="0.3">
      <c r="C272" s="29"/>
    </row>
    <row r="273" spans="3:3" x14ac:dyDescent="0.3">
      <c r="C273" s="29"/>
    </row>
    <row r="274" spans="3:3" x14ac:dyDescent="0.3">
      <c r="C274" s="29"/>
    </row>
    <row r="275" spans="3:3" x14ac:dyDescent="0.3">
      <c r="C275" s="29"/>
    </row>
    <row r="276" spans="3:3" x14ac:dyDescent="0.3">
      <c r="C276" s="29"/>
    </row>
    <row r="277" spans="3:3" x14ac:dyDescent="0.3">
      <c r="C277" s="29"/>
    </row>
    <row r="278" spans="3:3" x14ac:dyDescent="0.3">
      <c r="C278" s="29"/>
    </row>
    <row r="279" spans="3:3" x14ac:dyDescent="0.3">
      <c r="C279" s="29"/>
    </row>
    <row r="280" spans="3:3" x14ac:dyDescent="0.3">
      <c r="C280" s="29"/>
    </row>
    <row r="281" spans="3:3" x14ac:dyDescent="0.3">
      <c r="C281" s="29"/>
    </row>
    <row r="282" spans="3:3" x14ac:dyDescent="0.3">
      <c r="C282" s="29"/>
    </row>
    <row r="283" spans="3:3" x14ac:dyDescent="0.3">
      <c r="C283" s="29"/>
    </row>
    <row r="284" spans="3:3" x14ac:dyDescent="0.3">
      <c r="C284" s="29"/>
    </row>
    <row r="285" spans="3:3" x14ac:dyDescent="0.3">
      <c r="C285" s="29"/>
    </row>
    <row r="286" spans="3:3" x14ac:dyDescent="0.3">
      <c r="C286" s="29"/>
    </row>
    <row r="287" spans="3:3" x14ac:dyDescent="0.3">
      <c r="C287" s="29"/>
    </row>
    <row r="288" spans="3:3" x14ac:dyDescent="0.3">
      <c r="C288" s="29"/>
    </row>
    <row r="289" spans="3:3" x14ac:dyDescent="0.3">
      <c r="C289" s="29"/>
    </row>
    <row r="290" spans="3:3" x14ac:dyDescent="0.3">
      <c r="C290" s="29"/>
    </row>
    <row r="291" spans="3:3" x14ac:dyDescent="0.3">
      <c r="C291" s="29"/>
    </row>
    <row r="292" spans="3:3" x14ac:dyDescent="0.3">
      <c r="C292" s="29"/>
    </row>
    <row r="293" spans="3:3" x14ac:dyDescent="0.3">
      <c r="C293" s="29"/>
    </row>
    <row r="294" spans="3:3" x14ac:dyDescent="0.3">
      <c r="C294" s="29"/>
    </row>
    <row r="295" spans="3:3" x14ac:dyDescent="0.3">
      <c r="C295" s="29"/>
    </row>
    <row r="296" spans="3:3" x14ac:dyDescent="0.3">
      <c r="C296" s="29"/>
    </row>
    <row r="297" spans="3:3" x14ac:dyDescent="0.3">
      <c r="C297" s="29"/>
    </row>
    <row r="298" spans="3:3" x14ac:dyDescent="0.3">
      <c r="C298" s="29"/>
    </row>
    <row r="299" spans="3:3" x14ac:dyDescent="0.3">
      <c r="C299" s="29"/>
    </row>
    <row r="300" spans="3:3" x14ac:dyDescent="0.3">
      <c r="C300" s="29"/>
    </row>
    <row r="301" spans="3:3" x14ac:dyDescent="0.3">
      <c r="C301" s="29"/>
    </row>
    <row r="302" spans="3:3" x14ac:dyDescent="0.3">
      <c r="C302" s="29"/>
    </row>
    <row r="303" spans="3:3" x14ac:dyDescent="0.3">
      <c r="C303" s="29"/>
    </row>
    <row r="304" spans="3:3" x14ac:dyDescent="0.3">
      <c r="C304" s="29"/>
    </row>
    <row r="305" spans="3:3" x14ac:dyDescent="0.3">
      <c r="C305" s="29"/>
    </row>
    <row r="306" spans="3:3" x14ac:dyDescent="0.3">
      <c r="C306" s="29"/>
    </row>
    <row r="307" spans="3:3" x14ac:dyDescent="0.3">
      <c r="C307" s="29"/>
    </row>
    <row r="308" spans="3:3" x14ac:dyDescent="0.3">
      <c r="C308" s="29"/>
    </row>
    <row r="309" spans="3:3" x14ac:dyDescent="0.3">
      <c r="C309" s="29"/>
    </row>
    <row r="310" spans="3:3" x14ac:dyDescent="0.3">
      <c r="C310" s="29"/>
    </row>
    <row r="311" spans="3:3" x14ac:dyDescent="0.3">
      <c r="C311" s="29"/>
    </row>
    <row r="312" spans="3:3" x14ac:dyDescent="0.3">
      <c r="C312" s="29"/>
    </row>
    <row r="313" spans="3:3" x14ac:dyDescent="0.3">
      <c r="C313" s="29"/>
    </row>
    <row r="314" spans="3:3" x14ac:dyDescent="0.3">
      <c r="C314" s="29"/>
    </row>
    <row r="315" spans="3:3" x14ac:dyDescent="0.3">
      <c r="C315" s="29"/>
    </row>
    <row r="316" spans="3:3" x14ac:dyDescent="0.3">
      <c r="C316" s="29"/>
    </row>
    <row r="317" spans="3:3" x14ac:dyDescent="0.3">
      <c r="C317" s="29"/>
    </row>
    <row r="318" spans="3:3" x14ac:dyDescent="0.3">
      <c r="C318" s="29"/>
    </row>
    <row r="319" spans="3:3" x14ac:dyDescent="0.3">
      <c r="C319" s="29"/>
    </row>
    <row r="320" spans="3:3" x14ac:dyDescent="0.3">
      <c r="C320" s="29"/>
    </row>
    <row r="321" spans="3:3" x14ac:dyDescent="0.3">
      <c r="C321" s="29"/>
    </row>
    <row r="322" spans="3:3" x14ac:dyDescent="0.3">
      <c r="C322" s="29"/>
    </row>
    <row r="323" spans="3:3" x14ac:dyDescent="0.3">
      <c r="C323" s="29"/>
    </row>
    <row r="324" spans="3:3" x14ac:dyDescent="0.3">
      <c r="C324" s="29"/>
    </row>
    <row r="325" spans="3:3" x14ac:dyDescent="0.3">
      <c r="C325" s="29"/>
    </row>
    <row r="326" spans="3:3" x14ac:dyDescent="0.3">
      <c r="C326" s="29"/>
    </row>
    <row r="327" spans="3:3" x14ac:dyDescent="0.3">
      <c r="C327" s="29"/>
    </row>
    <row r="328" spans="3:3" x14ac:dyDescent="0.3">
      <c r="C328" s="29"/>
    </row>
    <row r="329" spans="3:3" x14ac:dyDescent="0.3">
      <c r="C329" s="29"/>
    </row>
    <row r="330" spans="3:3" x14ac:dyDescent="0.3">
      <c r="C330" s="29"/>
    </row>
    <row r="331" spans="3:3" x14ac:dyDescent="0.3">
      <c r="C331" s="29"/>
    </row>
    <row r="332" spans="3:3" x14ac:dyDescent="0.3">
      <c r="C332" s="29"/>
    </row>
    <row r="333" spans="3:3" x14ac:dyDescent="0.3">
      <c r="C333" s="29"/>
    </row>
    <row r="334" spans="3:3" x14ac:dyDescent="0.3">
      <c r="C334" s="29"/>
    </row>
    <row r="335" spans="3:3" x14ac:dyDescent="0.3">
      <c r="C335" s="29"/>
    </row>
    <row r="336" spans="3:3" x14ac:dyDescent="0.3">
      <c r="C336" s="29"/>
    </row>
    <row r="337" spans="3:3" x14ac:dyDescent="0.3">
      <c r="C337" s="29"/>
    </row>
    <row r="338" spans="3:3" x14ac:dyDescent="0.3">
      <c r="C338" s="29"/>
    </row>
    <row r="339" spans="3:3" x14ac:dyDescent="0.3">
      <c r="C339" s="29"/>
    </row>
    <row r="340" spans="3:3" x14ac:dyDescent="0.3">
      <c r="C340" s="29"/>
    </row>
    <row r="341" spans="3:3" x14ac:dyDescent="0.3">
      <c r="C341" s="29"/>
    </row>
    <row r="342" spans="3:3" x14ac:dyDescent="0.3">
      <c r="C342" s="29"/>
    </row>
    <row r="343" spans="3:3" x14ac:dyDescent="0.3">
      <c r="C343" s="29"/>
    </row>
    <row r="344" spans="3:3" x14ac:dyDescent="0.3">
      <c r="C344" s="29"/>
    </row>
    <row r="345" spans="3:3" x14ac:dyDescent="0.3">
      <c r="C345" s="29"/>
    </row>
    <row r="346" spans="3:3" x14ac:dyDescent="0.3">
      <c r="C346" s="29"/>
    </row>
    <row r="347" spans="3:3" x14ac:dyDescent="0.3">
      <c r="C347" s="29"/>
    </row>
    <row r="348" spans="3:3" x14ac:dyDescent="0.3">
      <c r="C348" s="29"/>
    </row>
    <row r="349" spans="3:3" x14ac:dyDescent="0.3">
      <c r="C349" s="29"/>
    </row>
    <row r="350" spans="3:3" x14ac:dyDescent="0.3">
      <c r="C350" s="29"/>
    </row>
    <row r="351" spans="3:3" x14ac:dyDescent="0.3">
      <c r="C351" s="29"/>
    </row>
    <row r="352" spans="3:3" x14ac:dyDescent="0.3">
      <c r="C352" s="29"/>
    </row>
    <row r="353" spans="3:3" x14ac:dyDescent="0.3">
      <c r="C353" s="29"/>
    </row>
    <row r="354" spans="3:3" x14ac:dyDescent="0.3">
      <c r="C354" s="29"/>
    </row>
    <row r="355" spans="3:3" x14ac:dyDescent="0.3">
      <c r="C355" s="29"/>
    </row>
    <row r="356" spans="3:3" x14ac:dyDescent="0.3">
      <c r="C356" s="29"/>
    </row>
    <row r="357" spans="3:3" x14ac:dyDescent="0.3">
      <c r="C357" s="29"/>
    </row>
    <row r="358" spans="3:3" x14ac:dyDescent="0.3">
      <c r="C358" s="29"/>
    </row>
    <row r="359" spans="3:3" x14ac:dyDescent="0.3">
      <c r="C359" s="29"/>
    </row>
    <row r="360" spans="3:3" x14ac:dyDescent="0.3">
      <c r="C360" s="29"/>
    </row>
    <row r="361" spans="3:3" x14ac:dyDescent="0.3">
      <c r="C361" s="29"/>
    </row>
    <row r="362" spans="3:3" x14ac:dyDescent="0.3">
      <c r="C362" s="29"/>
    </row>
    <row r="363" spans="3:3" x14ac:dyDescent="0.3">
      <c r="C363" s="29"/>
    </row>
    <row r="364" spans="3:3" x14ac:dyDescent="0.3">
      <c r="C364" s="29"/>
    </row>
    <row r="365" spans="3:3" x14ac:dyDescent="0.3">
      <c r="C365" s="29"/>
    </row>
    <row r="366" spans="3:3" x14ac:dyDescent="0.3">
      <c r="C366" s="29"/>
    </row>
    <row r="367" spans="3:3" x14ac:dyDescent="0.3">
      <c r="C367" s="29"/>
    </row>
    <row r="368" spans="3:3" x14ac:dyDescent="0.3">
      <c r="C368" s="29"/>
    </row>
    <row r="369" spans="3:3" x14ac:dyDescent="0.3">
      <c r="C369" s="29"/>
    </row>
    <row r="370" spans="3:3" x14ac:dyDescent="0.3">
      <c r="C370" s="29"/>
    </row>
    <row r="371" spans="3:3" x14ac:dyDescent="0.3">
      <c r="C371" s="29"/>
    </row>
    <row r="372" spans="3:3" x14ac:dyDescent="0.3">
      <c r="C372" s="29"/>
    </row>
    <row r="373" spans="3:3" x14ac:dyDescent="0.3">
      <c r="C373" s="29"/>
    </row>
    <row r="374" spans="3:3" x14ac:dyDescent="0.3">
      <c r="C374" s="29"/>
    </row>
    <row r="375" spans="3:3" x14ac:dyDescent="0.3">
      <c r="C375" s="29"/>
    </row>
    <row r="376" spans="3:3" x14ac:dyDescent="0.3">
      <c r="C376" s="29"/>
    </row>
    <row r="377" spans="3:3" x14ac:dyDescent="0.3">
      <c r="C377" s="29"/>
    </row>
    <row r="378" spans="3:3" x14ac:dyDescent="0.3">
      <c r="C378" s="29"/>
    </row>
    <row r="379" spans="3:3" x14ac:dyDescent="0.3">
      <c r="C379" s="29"/>
    </row>
    <row r="380" spans="3:3" x14ac:dyDescent="0.3">
      <c r="C380" s="29"/>
    </row>
    <row r="381" spans="3:3" x14ac:dyDescent="0.3">
      <c r="C381" s="29"/>
    </row>
    <row r="382" spans="3:3" x14ac:dyDescent="0.3">
      <c r="C382" s="29"/>
    </row>
    <row r="383" spans="3:3" x14ac:dyDescent="0.3">
      <c r="C383" s="29"/>
    </row>
    <row r="384" spans="3:3" x14ac:dyDescent="0.3">
      <c r="C384" s="29"/>
    </row>
    <row r="385" spans="3:3" x14ac:dyDescent="0.3">
      <c r="C385" s="29"/>
    </row>
    <row r="386" spans="3:3" x14ac:dyDescent="0.3">
      <c r="C386" s="29"/>
    </row>
    <row r="387" spans="3:3" x14ac:dyDescent="0.3">
      <c r="C387" s="29"/>
    </row>
    <row r="388" spans="3:3" x14ac:dyDescent="0.3">
      <c r="C388" s="29"/>
    </row>
    <row r="389" spans="3:3" x14ac:dyDescent="0.3">
      <c r="C389" s="29"/>
    </row>
    <row r="390" spans="3:3" x14ac:dyDescent="0.3">
      <c r="C390" s="29"/>
    </row>
    <row r="391" spans="3:3" x14ac:dyDescent="0.3">
      <c r="C391" s="29"/>
    </row>
    <row r="392" spans="3:3" x14ac:dyDescent="0.3">
      <c r="C392" s="29"/>
    </row>
    <row r="393" spans="3:3" x14ac:dyDescent="0.3">
      <c r="C393" s="29"/>
    </row>
    <row r="394" spans="3:3" x14ac:dyDescent="0.3">
      <c r="C394" s="29"/>
    </row>
    <row r="395" spans="3:3" x14ac:dyDescent="0.3">
      <c r="C395" s="29"/>
    </row>
    <row r="396" spans="3:3" x14ac:dyDescent="0.3">
      <c r="C396" s="29"/>
    </row>
    <row r="397" spans="3:3" x14ac:dyDescent="0.3">
      <c r="C397" s="29"/>
    </row>
    <row r="398" spans="3:3" x14ac:dyDescent="0.3">
      <c r="C398" s="29"/>
    </row>
    <row r="399" spans="3:3" x14ac:dyDescent="0.3">
      <c r="C399" s="29"/>
    </row>
    <row r="400" spans="3:3" x14ac:dyDescent="0.3">
      <c r="C400" s="29"/>
    </row>
    <row r="401" spans="3:3" x14ac:dyDescent="0.3">
      <c r="C401" s="29"/>
    </row>
    <row r="402" spans="3:3" x14ac:dyDescent="0.3">
      <c r="C402" s="29"/>
    </row>
    <row r="403" spans="3:3" x14ac:dyDescent="0.3">
      <c r="C403" s="29"/>
    </row>
    <row r="404" spans="3:3" x14ac:dyDescent="0.3">
      <c r="C404" s="29"/>
    </row>
    <row r="405" spans="3:3" x14ac:dyDescent="0.3">
      <c r="C405" s="29"/>
    </row>
    <row r="406" spans="3:3" x14ac:dyDescent="0.3">
      <c r="C406" s="29"/>
    </row>
    <row r="407" spans="3:3" x14ac:dyDescent="0.3">
      <c r="C407" s="29"/>
    </row>
    <row r="408" spans="3:3" x14ac:dyDescent="0.3">
      <c r="C408" s="29"/>
    </row>
    <row r="409" spans="3:3" x14ac:dyDescent="0.3">
      <c r="C409" s="29"/>
    </row>
    <row r="410" spans="3:3" x14ac:dyDescent="0.3">
      <c r="C410" s="29"/>
    </row>
    <row r="411" spans="3:3" x14ac:dyDescent="0.3">
      <c r="C411" s="29"/>
    </row>
    <row r="412" spans="3:3" x14ac:dyDescent="0.3">
      <c r="C412" s="29"/>
    </row>
    <row r="413" spans="3:3" x14ac:dyDescent="0.3">
      <c r="C413" s="29"/>
    </row>
    <row r="414" spans="3:3" x14ac:dyDescent="0.3">
      <c r="C414" s="29"/>
    </row>
    <row r="415" spans="3:3" x14ac:dyDescent="0.3">
      <c r="C415" s="29"/>
    </row>
    <row r="416" spans="3:3" x14ac:dyDescent="0.3">
      <c r="C416" s="29"/>
    </row>
    <row r="417" spans="3:3" x14ac:dyDescent="0.3">
      <c r="C417" s="29"/>
    </row>
    <row r="418" spans="3:3" x14ac:dyDescent="0.3">
      <c r="C418" s="29"/>
    </row>
    <row r="419" spans="3:3" x14ac:dyDescent="0.3">
      <c r="C419" s="29"/>
    </row>
    <row r="420" spans="3:3" x14ac:dyDescent="0.3">
      <c r="C420" s="29"/>
    </row>
    <row r="421" spans="3:3" x14ac:dyDescent="0.3">
      <c r="C421" s="29"/>
    </row>
    <row r="422" spans="3:3" x14ac:dyDescent="0.3">
      <c r="C422" s="29"/>
    </row>
    <row r="423" spans="3:3" x14ac:dyDescent="0.3">
      <c r="C423" s="29"/>
    </row>
    <row r="424" spans="3:3" x14ac:dyDescent="0.3">
      <c r="C424" s="29"/>
    </row>
    <row r="425" spans="3:3" x14ac:dyDescent="0.3">
      <c r="C425" s="29"/>
    </row>
    <row r="426" spans="3:3" x14ac:dyDescent="0.3">
      <c r="C426" s="29"/>
    </row>
    <row r="427" spans="3:3" x14ac:dyDescent="0.3">
      <c r="C427" s="29"/>
    </row>
    <row r="428" spans="3:3" x14ac:dyDescent="0.3">
      <c r="C428" s="29"/>
    </row>
    <row r="429" spans="3:3" x14ac:dyDescent="0.3">
      <c r="C429" s="29"/>
    </row>
    <row r="430" spans="3:3" x14ac:dyDescent="0.3">
      <c r="C430" s="29"/>
    </row>
    <row r="431" spans="3:3" x14ac:dyDescent="0.3">
      <c r="C431" s="29"/>
    </row>
    <row r="432" spans="3:3" x14ac:dyDescent="0.3">
      <c r="C432" s="29"/>
    </row>
    <row r="433" spans="3:3" x14ac:dyDescent="0.3">
      <c r="C433" s="29"/>
    </row>
    <row r="434" spans="3:3" x14ac:dyDescent="0.3">
      <c r="C434" s="29"/>
    </row>
    <row r="435" spans="3:3" x14ac:dyDescent="0.3">
      <c r="C435" s="29"/>
    </row>
    <row r="436" spans="3:3" x14ac:dyDescent="0.3">
      <c r="C436" s="29"/>
    </row>
    <row r="437" spans="3:3" x14ac:dyDescent="0.3">
      <c r="C437" s="29"/>
    </row>
    <row r="438" spans="3:3" x14ac:dyDescent="0.3">
      <c r="C438" s="29"/>
    </row>
    <row r="439" spans="3:3" x14ac:dyDescent="0.3">
      <c r="C439" s="29"/>
    </row>
    <row r="440" spans="3:3" x14ac:dyDescent="0.3">
      <c r="C440" s="29"/>
    </row>
    <row r="441" spans="3:3" x14ac:dyDescent="0.3">
      <c r="C441" s="29"/>
    </row>
    <row r="442" spans="3:3" x14ac:dyDescent="0.3">
      <c r="C442" s="29"/>
    </row>
    <row r="443" spans="3:3" x14ac:dyDescent="0.3">
      <c r="C443" s="29"/>
    </row>
    <row r="444" spans="3:3" x14ac:dyDescent="0.3">
      <c r="C444" s="29"/>
    </row>
    <row r="445" spans="3:3" x14ac:dyDescent="0.3">
      <c r="C445" s="29"/>
    </row>
    <row r="446" spans="3:3" x14ac:dyDescent="0.3">
      <c r="C446" s="29"/>
    </row>
    <row r="447" spans="3:3" x14ac:dyDescent="0.3">
      <c r="C447" s="29"/>
    </row>
    <row r="448" spans="3:3" x14ac:dyDescent="0.3">
      <c r="C448" s="29"/>
    </row>
    <row r="449" spans="3:3" x14ac:dyDescent="0.3">
      <c r="C449" s="29"/>
    </row>
    <row r="450" spans="3:3" x14ac:dyDescent="0.3">
      <c r="C450" s="29"/>
    </row>
    <row r="451" spans="3:3" x14ac:dyDescent="0.3">
      <c r="C451" s="29"/>
    </row>
    <row r="452" spans="3:3" x14ac:dyDescent="0.3">
      <c r="C452" s="29"/>
    </row>
    <row r="453" spans="3:3" x14ac:dyDescent="0.3">
      <c r="C453" s="29"/>
    </row>
    <row r="454" spans="3:3" x14ac:dyDescent="0.3">
      <c r="C454" s="29"/>
    </row>
    <row r="455" spans="3:3" x14ac:dyDescent="0.3">
      <c r="C455" s="29"/>
    </row>
    <row r="456" spans="3:3" x14ac:dyDescent="0.3">
      <c r="C456" s="29"/>
    </row>
    <row r="457" spans="3:3" x14ac:dyDescent="0.3">
      <c r="C457" s="29"/>
    </row>
    <row r="458" spans="3:3" x14ac:dyDescent="0.3">
      <c r="C458" s="29"/>
    </row>
    <row r="459" spans="3:3" x14ac:dyDescent="0.3">
      <c r="C459" s="29"/>
    </row>
    <row r="460" spans="3:3" x14ac:dyDescent="0.3">
      <c r="C460" s="29"/>
    </row>
    <row r="461" spans="3:3" x14ac:dyDescent="0.3">
      <c r="C461" s="29"/>
    </row>
    <row r="462" spans="3:3" x14ac:dyDescent="0.3">
      <c r="C462" s="29"/>
    </row>
    <row r="463" spans="3:3" x14ac:dyDescent="0.3">
      <c r="C463" s="29"/>
    </row>
    <row r="464" spans="3:3" x14ac:dyDescent="0.3">
      <c r="C464" s="29"/>
    </row>
    <row r="465" spans="3:3" x14ac:dyDescent="0.3">
      <c r="C465" s="29"/>
    </row>
    <row r="466" spans="3:3" x14ac:dyDescent="0.3">
      <c r="C466" s="29"/>
    </row>
    <row r="467" spans="3:3" x14ac:dyDescent="0.3">
      <c r="C467" s="29"/>
    </row>
    <row r="468" spans="3:3" x14ac:dyDescent="0.3">
      <c r="C468" s="29"/>
    </row>
    <row r="469" spans="3:3" x14ac:dyDescent="0.3">
      <c r="C469" s="29"/>
    </row>
    <row r="470" spans="3:3" x14ac:dyDescent="0.3">
      <c r="C470" s="29"/>
    </row>
    <row r="471" spans="3:3" x14ac:dyDescent="0.3">
      <c r="C471" s="29"/>
    </row>
    <row r="472" spans="3:3" x14ac:dyDescent="0.3">
      <c r="C472" s="29"/>
    </row>
    <row r="473" spans="3:3" x14ac:dyDescent="0.3">
      <c r="C473" s="29"/>
    </row>
    <row r="474" spans="3:3" x14ac:dyDescent="0.3">
      <c r="C474" s="29"/>
    </row>
    <row r="475" spans="3:3" x14ac:dyDescent="0.3">
      <c r="C475" s="29"/>
    </row>
    <row r="476" spans="3:3" x14ac:dyDescent="0.3">
      <c r="C476" s="29"/>
    </row>
    <row r="477" spans="3:3" x14ac:dyDescent="0.3">
      <c r="C477" s="29"/>
    </row>
    <row r="478" spans="3:3" x14ac:dyDescent="0.3">
      <c r="C478" s="29"/>
    </row>
    <row r="479" spans="3:3" x14ac:dyDescent="0.3">
      <c r="C479" s="29"/>
    </row>
    <row r="480" spans="3:3" x14ac:dyDescent="0.3">
      <c r="C480" s="29"/>
    </row>
    <row r="481" spans="3:3" x14ac:dyDescent="0.3">
      <c r="C481" s="29"/>
    </row>
    <row r="482" spans="3:3" x14ac:dyDescent="0.3">
      <c r="C482" s="29"/>
    </row>
    <row r="483" spans="3:3" x14ac:dyDescent="0.3">
      <c r="C483" s="29"/>
    </row>
    <row r="484" spans="3:3" x14ac:dyDescent="0.3">
      <c r="C484" s="29"/>
    </row>
    <row r="485" spans="3:3" x14ac:dyDescent="0.3">
      <c r="C485" s="29"/>
    </row>
    <row r="486" spans="3:3" x14ac:dyDescent="0.3">
      <c r="C486" s="29"/>
    </row>
    <row r="487" spans="3:3" x14ac:dyDescent="0.3">
      <c r="C487" s="29"/>
    </row>
    <row r="488" spans="3:3" x14ac:dyDescent="0.3">
      <c r="C488" s="29"/>
    </row>
    <row r="489" spans="3:3" x14ac:dyDescent="0.3">
      <c r="C489" s="29"/>
    </row>
    <row r="490" spans="3:3" x14ac:dyDescent="0.3">
      <c r="C490" s="29"/>
    </row>
    <row r="491" spans="3:3" x14ac:dyDescent="0.3">
      <c r="C491" s="29"/>
    </row>
    <row r="492" spans="3:3" x14ac:dyDescent="0.3">
      <c r="C492" s="29"/>
    </row>
    <row r="493" spans="3:3" x14ac:dyDescent="0.3">
      <c r="C493" s="29"/>
    </row>
    <row r="494" spans="3:3" x14ac:dyDescent="0.3">
      <c r="C494" s="29"/>
    </row>
    <row r="495" spans="3:3" x14ac:dyDescent="0.3">
      <c r="C495" s="29"/>
    </row>
    <row r="496" spans="3:3" x14ac:dyDescent="0.3">
      <c r="C496" s="29"/>
    </row>
    <row r="497" spans="3:3" x14ac:dyDescent="0.3">
      <c r="C497" s="29"/>
    </row>
    <row r="498" spans="3:3" x14ac:dyDescent="0.3">
      <c r="C498" s="29"/>
    </row>
    <row r="499" spans="3:3" x14ac:dyDescent="0.3">
      <c r="C499" s="29"/>
    </row>
    <row r="500" spans="3:3" x14ac:dyDescent="0.3">
      <c r="C500" s="29"/>
    </row>
    <row r="501" spans="3:3" x14ac:dyDescent="0.3">
      <c r="C501" s="29"/>
    </row>
    <row r="502" spans="3:3" x14ac:dyDescent="0.3">
      <c r="C502" s="29"/>
    </row>
    <row r="503" spans="3:3" x14ac:dyDescent="0.3">
      <c r="C503" s="29"/>
    </row>
    <row r="504" spans="3:3" x14ac:dyDescent="0.3">
      <c r="C504" s="29"/>
    </row>
    <row r="505" spans="3:3" x14ac:dyDescent="0.3">
      <c r="C505" s="29"/>
    </row>
    <row r="506" spans="3:3" x14ac:dyDescent="0.3">
      <c r="C506" s="29"/>
    </row>
    <row r="507" spans="3:3" x14ac:dyDescent="0.3">
      <c r="C507" s="29"/>
    </row>
    <row r="508" spans="3:3" x14ac:dyDescent="0.3">
      <c r="C508" s="29"/>
    </row>
    <row r="509" spans="3:3" x14ac:dyDescent="0.3">
      <c r="C509" s="29"/>
    </row>
    <row r="510" spans="3:3" x14ac:dyDescent="0.3">
      <c r="C510" s="29"/>
    </row>
    <row r="511" spans="3:3" x14ac:dyDescent="0.3">
      <c r="C511" s="29"/>
    </row>
    <row r="512" spans="3:3" x14ac:dyDescent="0.3">
      <c r="C512" s="29"/>
    </row>
    <row r="513" spans="3:3" x14ac:dyDescent="0.3">
      <c r="C513" s="29"/>
    </row>
    <row r="514" spans="3:3" x14ac:dyDescent="0.3">
      <c r="C514" s="29"/>
    </row>
    <row r="515" spans="3:3" x14ac:dyDescent="0.3">
      <c r="C515" s="29"/>
    </row>
    <row r="516" spans="3:3" x14ac:dyDescent="0.3">
      <c r="C516" s="29"/>
    </row>
    <row r="517" spans="3:3" x14ac:dyDescent="0.3">
      <c r="C517" s="29"/>
    </row>
    <row r="518" spans="3:3" x14ac:dyDescent="0.3">
      <c r="C518" s="29"/>
    </row>
    <row r="519" spans="3:3" x14ac:dyDescent="0.3">
      <c r="C519" s="29"/>
    </row>
    <row r="520" spans="3:3" x14ac:dyDescent="0.3">
      <c r="C520" s="29"/>
    </row>
    <row r="521" spans="3:3" x14ac:dyDescent="0.3">
      <c r="C521" s="29"/>
    </row>
    <row r="522" spans="3:3" x14ac:dyDescent="0.3">
      <c r="C522" s="29"/>
    </row>
    <row r="523" spans="3:3" x14ac:dyDescent="0.3">
      <c r="C523" s="29"/>
    </row>
    <row r="524" spans="3:3" x14ac:dyDescent="0.3">
      <c r="C524" s="29"/>
    </row>
    <row r="525" spans="3:3" x14ac:dyDescent="0.3">
      <c r="C525" s="29"/>
    </row>
    <row r="526" spans="3:3" x14ac:dyDescent="0.3">
      <c r="C526" s="29"/>
    </row>
    <row r="527" spans="3:3" x14ac:dyDescent="0.3">
      <c r="C527" s="29"/>
    </row>
    <row r="528" spans="3:3" x14ac:dyDescent="0.3">
      <c r="C528" s="29"/>
    </row>
    <row r="529" spans="3:3" x14ac:dyDescent="0.3">
      <c r="C529" s="29"/>
    </row>
    <row r="530" spans="3:3" x14ac:dyDescent="0.3">
      <c r="C530" s="29"/>
    </row>
    <row r="531" spans="3:3" x14ac:dyDescent="0.3">
      <c r="C531" s="29"/>
    </row>
    <row r="532" spans="3:3" x14ac:dyDescent="0.3">
      <c r="C532" s="29"/>
    </row>
    <row r="533" spans="3:3" x14ac:dyDescent="0.3">
      <c r="C533" s="29"/>
    </row>
    <row r="534" spans="3:3" x14ac:dyDescent="0.3">
      <c r="C534" s="29"/>
    </row>
    <row r="535" spans="3:3" x14ac:dyDescent="0.3">
      <c r="C535" s="29"/>
    </row>
    <row r="536" spans="3:3" x14ac:dyDescent="0.3">
      <c r="C536" s="29"/>
    </row>
    <row r="537" spans="3:3" x14ac:dyDescent="0.3">
      <c r="C537" s="29"/>
    </row>
    <row r="538" spans="3:3" x14ac:dyDescent="0.3">
      <c r="C538" s="29"/>
    </row>
    <row r="539" spans="3:3" x14ac:dyDescent="0.3">
      <c r="C539" s="29"/>
    </row>
    <row r="540" spans="3:3" x14ac:dyDescent="0.3">
      <c r="C540" s="29"/>
    </row>
    <row r="541" spans="3:3" x14ac:dyDescent="0.3">
      <c r="C541" s="29"/>
    </row>
    <row r="542" spans="3:3" x14ac:dyDescent="0.3">
      <c r="C542" s="29"/>
    </row>
    <row r="543" spans="3:3" x14ac:dyDescent="0.3">
      <c r="C543" s="29"/>
    </row>
    <row r="544" spans="3:3" x14ac:dyDescent="0.3">
      <c r="C544" s="29"/>
    </row>
    <row r="545" spans="3:3" x14ac:dyDescent="0.3">
      <c r="C545" s="29"/>
    </row>
    <row r="546" spans="3:3" x14ac:dyDescent="0.3">
      <c r="C546" s="29"/>
    </row>
    <row r="547" spans="3:3" x14ac:dyDescent="0.3">
      <c r="C547" s="29"/>
    </row>
    <row r="548" spans="3:3" x14ac:dyDescent="0.3">
      <c r="C548" s="29"/>
    </row>
    <row r="549" spans="3:3" x14ac:dyDescent="0.3">
      <c r="C549" s="29"/>
    </row>
    <row r="550" spans="3:3" x14ac:dyDescent="0.3">
      <c r="C550" s="29"/>
    </row>
    <row r="551" spans="3:3" x14ac:dyDescent="0.3">
      <c r="C551" s="29"/>
    </row>
    <row r="552" spans="3:3" x14ac:dyDescent="0.3">
      <c r="C552" s="29"/>
    </row>
    <row r="553" spans="3:3" x14ac:dyDescent="0.3">
      <c r="C553" s="29"/>
    </row>
    <row r="554" spans="3:3" x14ac:dyDescent="0.3">
      <c r="C554" s="29"/>
    </row>
    <row r="555" spans="3:3" x14ac:dyDescent="0.3">
      <c r="C555" s="29"/>
    </row>
    <row r="556" spans="3:3" x14ac:dyDescent="0.3">
      <c r="C556" s="29"/>
    </row>
    <row r="557" spans="3:3" x14ac:dyDescent="0.3">
      <c r="C557" s="29"/>
    </row>
    <row r="558" spans="3:3" x14ac:dyDescent="0.3">
      <c r="C558" s="29"/>
    </row>
    <row r="559" spans="3:3" x14ac:dyDescent="0.3">
      <c r="C559" s="29"/>
    </row>
    <row r="560" spans="3:3" x14ac:dyDescent="0.3">
      <c r="C560" s="29"/>
    </row>
    <row r="561" spans="3:3" x14ac:dyDescent="0.3">
      <c r="C561" s="29"/>
    </row>
    <row r="562" spans="3:3" x14ac:dyDescent="0.3">
      <c r="C562" s="29"/>
    </row>
    <row r="563" spans="3:3" x14ac:dyDescent="0.3">
      <c r="C563" s="29"/>
    </row>
    <row r="564" spans="3:3" x14ac:dyDescent="0.3">
      <c r="C564" s="29"/>
    </row>
    <row r="565" spans="3:3" x14ac:dyDescent="0.3">
      <c r="C565" s="29"/>
    </row>
    <row r="566" spans="3:3" x14ac:dyDescent="0.3">
      <c r="C566" s="29"/>
    </row>
    <row r="567" spans="3:3" x14ac:dyDescent="0.3">
      <c r="C567" s="29"/>
    </row>
    <row r="568" spans="3:3" x14ac:dyDescent="0.3">
      <c r="C568" s="29"/>
    </row>
    <row r="569" spans="3:3" x14ac:dyDescent="0.3">
      <c r="C569" s="29"/>
    </row>
    <row r="570" spans="3:3" x14ac:dyDescent="0.3">
      <c r="C570" s="29"/>
    </row>
    <row r="571" spans="3:3" x14ac:dyDescent="0.3">
      <c r="C571" s="29"/>
    </row>
    <row r="572" spans="3:3" x14ac:dyDescent="0.3">
      <c r="C572" s="29"/>
    </row>
    <row r="573" spans="3:3" x14ac:dyDescent="0.3">
      <c r="C573" s="29"/>
    </row>
    <row r="574" spans="3:3" x14ac:dyDescent="0.3">
      <c r="C574" s="29"/>
    </row>
    <row r="575" spans="3:3" x14ac:dyDescent="0.3">
      <c r="C575" s="29"/>
    </row>
    <row r="576" spans="3:3" x14ac:dyDescent="0.3">
      <c r="C576" s="29"/>
    </row>
    <row r="577" spans="3:3" x14ac:dyDescent="0.3">
      <c r="C577" s="29"/>
    </row>
    <row r="578" spans="3:3" x14ac:dyDescent="0.3">
      <c r="C578" s="29"/>
    </row>
    <row r="579" spans="3:3" x14ac:dyDescent="0.3">
      <c r="C579" s="29"/>
    </row>
    <row r="580" spans="3:3" x14ac:dyDescent="0.3">
      <c r="C580" s="29"/>
    </row>
    <row r="581" spans="3:3" x14ac:dyDescent="0.3">
      <c r="C581" s="29"/>
    </row>
    <row r="582" spans="3:3" x14ac:dyDescent="0.3">
      <c r="C582" s="29"/>
    </row>
    <row r="583" spans="3:3" x14ac:dyDescent="0.3">
      <c r="C583" s="29"/>
    </row>
    <row r="584" spans="3:3" x14ac:dyDescent="0.3">
      <c r="C584" s="29"/>
    </row>
    <row r="585" spans="3:3" x14ac:dyDescent="0.3">
      <c r="C585" s="29"/>
    </row>
    <row r="586" spans="3:3" x14ac:dyDescent="0.3">
      <c r="C586" s="29"/>
    </row>
    <row r="587" spans="3:3" x14ac:dyDescent="0.3">
      <c r="C587" s="29"/>
    </row>
    <row r="588" spans="3:3" x14ac:dyDescent="0.3">
      <c r="C588" s="29"/>
    </row>
    <row r="589" spans="3:3" x14ac:dyDescent="0.3">
      <c r="C589" s="29"/>
    </row>
    <row r="590" spans="3:3" x14ac:dyDescent="0.3">
      <c r="C590" s="29"/>
    </row>
    <row r="591" spans="3:3" x14ac:dyDescent="0.3">
      <c r="C591" s="29"/>
    </row>
    <row r="592" spans="3:3" x14ac:dyDescent="0.3">
      <c r="C592" s="29"/>
    </row>
    <row r="593" spans="3:3" x14ac:dyDescent="0.3">
      <c r="C593" s="29"/>
    </row>
    <row r="594" spans="3:3" x14ac:dyDescent="0.3">
      <c r="C594" s="29"/>
    </row>
    <row r="595" spans="3:3" x14ac:dyDescent="0.3">
      <c r="C595" s="29"/>
    </row>
    <row r="596" spans="3:3" x14ac:dyDescent="0.3">
      <c r="C596" s="29"/>
    </row>
    <row r="597" spans="3:3" x14ac:dyDescent="0.3">
      <c r="C597" s="29"/>
    </row>
    <row r="598" spans="3:3" x14ac:dyDescent="0.3">
      <c r="C598" s="29"/>
    </row>
    <row r="599" spans="3:3" x14ac:dyDescent="0.3">
      <c r="C599" s="29"/>
    </row>
    <row r="600" spans="3:3" x14ac:dyDescent="0.3">
      <c r="C600" s="29"/>
    </row>
    <row r="601" spans="3:3" x14ac:dyDescent="0.3">
      <c r="C601" s="29"/>
    </row>
    <row r="602" spans="3:3" x14ac:dyDescent="0.3">
      <c r="C602" s="29"/>
    </row>
    <row r="603" spans="3:3" x14ac:dyDescent="0.3">
      <c r="C603" s="29"/>
    </row>
    <row r="604" spans="3:3" x14ac:dyDescent="0.3">
      <c r="C604" s="29"/>
    </row>
    <row r="605" spans="3:3" x14ac:dyDescent="0.3">
      <c r="C605" s="29"/>
    </row>
    <row r="606" spans="3:3" x14ac:dyDescent="0.3">
      <c r="C606" s="29"/>
    </row>
    <row r="607" spans="3:3" x14ac:dyDescent="0.3">
      <c r="C607" s="29"/>
    </row>
    <row r="608" spans="3:3" x14ac:dyDescent="0.3">
      <c r="C608" s="29"/>
    </row>
    <row r="609" spans="3:3" x14ac:dyDescent="0.3">
      <c r="C609" s="29"/>
    </row>
    <row r="610" spans="3:3" x14ac:dyDescent="0.3">
      <c r="C610" s="29"/>
    </row>
    <row r="611" spans="3:3" x14ac:dyDescent="0.3">
      <c r="C611" s="29"/>
    </row>
    <row r="612" spans="3:3" x14ac:dyDescent="0.3">
      <c r="C612" s="29"/>
    </row>
    <row r="613" spans="3:3" x14ac:dyDescent="0.3">
      <c r="C613" s="29"/>
    </row>
    <row r="614" spans="3:3" x14ac:dyDescent="0.3">
      <c r="C614" s="29"/>
    </row>
    <row r="615" spans="3:3" x14ac:dyDescent="0.3">
      <c r="C615" s="29"/>
    </row>
    <row r="616" spans="3:3" x14ac:dyDescent="0.3">
      <c r="C616" s="29"/>
    </row>
    <row r="617" spans="3:3" x14ac:dyDescent="0.3">
      <c r="C617" s="29"/>
    </row>
    <row r="618" spans="3:3" x14ac:dyDescent="0.3">
      <c r="C618" s="29"/>
    </row>
    <row r="619" spans="3:3" x14ac:dyDescent="0.3">
      <c r="C619" s="29"/>
    </row>
    <row r="620" spans="3:3" x14ac:dyDescent="0.3">
      <c r="C620" s="29"/>
    </row>
    <row r="621" spans="3:3" x14ac:dyDescent="0.3">
      <c r="C621" s="29"/>
    </row>
    <row r="622" spans="3:3" x14ac:dyDescent="0.3">
      <c r="C622" s="29"/>
    </row>
    <row r="623" spans="3:3" x14ac:dyDescent="0.3">
      <c r="C623" s="29"/>
    </row>
    <row r="624" spans="3:3" x14ac:dyDescent="0.3">
      <c r="C624" s="29"/>
    </row>
    <row r="625" spans="3:3" x14ac:dyDescent="0.3">
      <c r="C625" s="29"/>
    </row>
    <row r="626" spans="3:3" x14ac:dyDescent="0.3">
      <c r="C626" s="29"/>
    </row>
    <row r="627" spans="3:3" x14ac:dyDescent="0.3">
      <c r="C627" s="29"/>
    </row>
    <row r="628" spans="3:3" x14ac:dyDescent="0.3">
      <c r="C628" s="29"/>
    </row>
    <row r="629" spans="3:3" x14ac:dyDescent="0.3">
      <c r="C629" s="29"/>
    </row>
    <row r="630" spans="3:3" x14ac:dyDescent="0.3">
      <c r="C630" s="29"/>
    </row>
    <row r="631" spans="3:3" x14ac:dyDescent="0.3">
      <c r="C631" s="29"/>
    </row>
    <row r="632" spans="3:3" x14ac:dyDescent="0.3">
      <c r="C632" s="29"/>
    </row>
    <row r="633" spans="3:3" x14ac:dyDescent="0.3">
      <c r="C633" s="29"/>
    </row>
    <row r="634" spans="3:3" x14ac:dyDescent="0.3">
      <c r="C634" s="29"/>
    </row>
    <row r="635" spans="3:3" x14ac:dyDescent="0.3">
      <c r="C635" s="29"/>
    </row>
    <row r="636" spans="3:3" x14ac:dyDescent="0.3">
      <c r="C636" s="29"/>
    </row>
    <row r="637" spans="3:3" x14ac:dyDescent="0.3">
      <c r="C637" s="29"/>
    </row>
    <row r="638" spans="3:3" x14ac:dyDescent="0.3">
      <c r="C638" s="29"/>
    </row>
    <row r="639" spans="3:3" x14ac:dyDescent="0.3">
      <c r="C639" s="29"/>
    </row>
    <row r="640" spans="3:3" x14ac:dyDescent="0.3">
      <c r="C640" s="29"/>
    </row>
    <row r="641" spans="3:3" x14ac:dyDescent="0.3">
      <c r="C641" s="29"/>
    </row>
    <row r="642" spans="3:3" x14ac:dyDescent="0.3">
      <c r="C642" s="29"/>
    </row>
    <row r="643" spans="3:3" x14ac:dyDescent="0.3">
      <c r="C643" s="29"/>
    </row>
    <row r="644" spans="3:3" x14ac:dyDescent="0.3">
      <c r="C644" s="29"/>
    </row>
    <row r="645" spans="3:3" x14ac:dyDescent="0.3">
      <c r="C645" s="29"/>
    </row>
    <row r="646" spans="3:3" x14ac:dyDescent="0.3">
      <c r="C646" s="29"/>
    </row>
    <row r="647" spans="3:3" x14ac:dyDescent="0.3">
      <c r="C647" s="29"/>
    </row>
    <row r="648" spans="3:3" x14ac:dyDescent="0.3">
      <c r="C648" s="29"/>
    </row>
    <row r="649" spans="3:3" x14ac:dyDescent="0.3">
      <c r="C649" s="29"/>
    </row>
    <row r="650" spans="3:3" x14ac:dyDescent="0.3">
      <c r="C650" s="29"/>
    </row>
    <row r="651" spans="3:3" x14ac:dyDescent="0.3">
      <c r="C651" s="29"/>
    </row>
    <row r="652" spans="3:3" x14ac:dyDescent="0.3">
      <c r="C652" s="29"/>
    </row>
    <row r="653" spans="3:3" x14ac:dyDescent="0.3">
      <c r="C653" s="29"/>
    </row>
    <row r="654" spans="3:3" x14ac:dyDescent="0.3">
      <c r="C654" s="29"/>
    </row>
    <row r="655" spans="3:3" x14ac:dyDescent="0.3">
      <c r="C655" s="29"/>
    </row>
    <row r="656" spans="3:3" x14ac:dyDescent="0.3">
      <c r="C656" s="29"/>
    </row>
    <row r="657" spans="3:3" x14ac:dyDescent="0.3">
      <c r="C657" s="29"/>
    </row>
    <row r="658" spans="3:3" x14ac:dyDescent="0.3">
      <c r="C658" s="29"/>
    </row>
    <row r="659" spans="3:3" x14ac:dyDescent="0.3">
      <c r="C659" s="29"/>
    </row>
    <row r="660" spans="3:3" x14ac:dyDescent="0.3">
      <c r="C660" s="29"/>
    </row>
    <row r="661" spans="3:3" x14ac:dyDescent="0.3">
      <c r="C661" s="29"/>
    </row>
    <row r="662" spans="3:3" x14ac:dyDescent="0.3">
      <c r="C662" s="29"/>
    </row>
    <row r="663" spans="3:3" x14ac:dyDescent="0.3">
      <c r="C663" s="29"/>
    </row>
    <row r="664" spans="3:3" x14ac:dyDescent="0.3">
      <c r="C664" s="29"/>
    </row>
    <row r="665" spans="3:3" x14ac:dyDescent="0.3">
      <c r="C665" s="29"/>
    </row>
    <row r="666" spans="3:3" x14ac:dyDescent="0.3">
      <c r="C666" s="29"/>
    </row>
    <row r="667" spans="3:3" x14ac:dyDescent="0.3">
      <c r="C667" s="29"/>
    </row>
    <row r="668" spans="3:3" x14ac:dyDescent="0.3">
      <c r="C668" s="29"/>
    </row>
    <row r="669" spans="3:3" x14ac:dyDescent="0.3">
      <c r="C669" s="29"/>
    </row>
    <row r="670" spans="3:3" x14ac:dyDescent="0.3">
      <c r="C670" s="29"/>
    </row>
    <row r="671" spans="3:3" x14ac:dyDescent="0.3">
      <c r="C671" s="29"/>
    </row>
    <row r="672" spans="3:3" x14ac:dyDescent="0.3">
      <c r="C672" s="29"/>
    </row>
    <row r="673" spans="3:3" x14ac:dyDescent="0.3">
      <c r="C673" s="29"/>
    </row>
    <row r="674" spans="3:3" x14ac:dyDescent="0.3">
      <c r="C674" s="29"/>
    </row>
    <row r="675" spans="3:3" x14ac:dyDescent="0.3">
      <c r="C675" s="29"/>
    </row>
    <row r="676" spans="3:3" x14ac:dyDescent="0.3">
      <c r="C676" s="29"/>
    </row>
    <row r="677" spans="3:3" x14ac:dyDescent="0.3">
      <c r="C677" s="29"/>
    </row>
    <row r="678" spans="3:3" x14ac:dyDescent="0.3">
      <c r="C678" s="29"/>
    </row>
    <row r="679" spans="3:3" x14ac:dyDescent="0.3">
      <c r="C679" s="29"/>
    </row>
    <row r="680" spans="3:3" x14ac:dyDescent="0.3">
      <c r="C680" s="29"/>
    </row>
    <row r="681" spans="3:3" x14ac:dyDescent="0.3">
      <c r="C681" s="29"/>
    </row>
    <row r="682" spans="3:3" x14ac:dyDescent="0.3">
      <c r="C682" s="29"/>
    </row>
    <row r="683" spans="3:3" x14ac:dyDescent="0.3">
      <c r="C683" s="29"/>
    </row>
    <row r="684" spans="3:3" x14ac:dyDescent="0.3">
      <c r="C684" s="29"/>
    </row>
    <row r="685" spans="3:3" x14ac:dyDescent="0.3">
      <c r="C685" s="29"/>
    </row>
    <row r="686" spans="3:3" x14ac:dyDescent="0.3">
      <c r="C686" s="29"/>
    </row>
    <row r="687" spans="3:3" x14ac:dyDescent="0.3">
      <c r="C687" s="29"/>
    </row>
    <row r="688" spans="3:3" x14ac:dyDescent="0.3">
      <c r="C688" s="29"/>
    </row>
    <row r="689" spans="3:3" x14ac:dyDescent="0.3">
      <c r="C689" s="29"/>
    </row>
    <row r="690" spans="3:3" x14ac:dyDescent="0.3">
      <c r="C690" s="29"/>
    </row>
    <row r="691" spans="3:3" x14ac:dyDescent="0.3">
      <c r="C691" s="29"/>
    </row>
    <row r="692" spans="3:3" x14ac:dyDescent="0.3">
      <c r="C692" s="29"/>
    </row>
    <row r="693" spans="3:3" x14ac:dyDescent="0.3">
      <c r="C693" s="29"/>
    </row>
    <row r="694" spans="3:3" x14ac:dyDescent="0.3">
      <c r="C694" s="29"/>
    </row>
    <row r="695" spans="3:3" x14ac:dyDescent="0.3">
      <c r="C695" s="29"/>
    </row>
    <row r="696" spans="3:3" x14ac:dyDescent="0.3">
      <c r="C696" s="29"/>
    </row>
    <row r="697" spans="3:3" x14ac:dyDescent="0.3">
      <c r="C697" s="29"/>
    </row>
    <row r="698" spans="3:3" x14ac:dyDescent="0.3">
      <c r="C698" s="29"/>
    </row>
    <row r="699" spans="3:3" x14ac:dyDescent="0.3">
      <c r="C699" s="29"/>
    </row>
    <row r="700" spans="3:3" x14ac:dyDescent="0.3">
      <c r="C700" s="29"/>
    </row>
    <row r="701" spans="3:3" x14ac:dyDescent="0.3">
      <c r="C701" s="29"/>
    </row>
    <row r="702" spans="3:3" x14ac:dyDescent="0.3">
      <c r="C702" s="29"/>
    </row>
    <row r="703" spans="3:3" x14ac:dyDescent="0.3">
      <c r="C703" s="29"/>
    </row>
    <row r="704" spans="3:3" x14ac:dyDescent="0.3">
      <c r="C704" s="29"/>
    </row>
    <row r="705" spans="3:3" x14ac:dyDescent="0.3">
      <c r="C705" s="29"/>
    </row>
    <row r="706" spans="3:3" x14ac:dyDescent="0.3">
      <c r="C706" s="29"/>
    </row>
    <row r="707" spans="3:3" x14ac:dyDescent="0.3">
      <c r="C707" s="29"/>
    </row>
    <row r="708" spans="3:3" x14ac:dyDescent="0.3">
      <c r="C708" s="29"/>
    </row>
    <row r="709" spans="3:3" x14ac:dyDescent="0.3">
      <c r="C709" s="29"/>
    </row>
    <row r="710" spans="3:3" x14ac:dyDescent="0.3">
      <c r="C710" s="29"/>
    </row>
    <row r="711" spans="3:3" x14ac:dyDescent="0.3">
      <c r="C711" s="29"/>
    </row>
    <row r="712" spans="3:3" x14ac:dyDescent="0.3">
      <c r="C712" s="29"/>
    </row>
    <row r="713" spans="3:3" x14ac:dyDescent="0.3">
      <c r="C713" s="29"/>
    </row>
    <row r="714" spans="3:3" x14ac:dyDescent="0.3">
      <c r="C714" s="29"/>
    </row>
    <row r="715" spans="3:3" x14ac:dyDescent="0.3">
      <c r="C715" s="29"/>
    </row>
    <row r="716" spans="3:3" x14ac:dyDescent="0.3">
      <c r="C716" s="29"/>
    </row>
    <row r="717" spans="3:3" x14ac:dyDescent="0.3">
      <c r="C717" s="29"/>
    </row>
    <row r="718" spans="3:3" x14ac:dyDescent="0.3">
      <c r="C718" s="29"/>
    </row>
    <row r="719" spans="3:3" x14ac:dyDescent="0.3">
      <c r="C719" s="29"/>
    </row>
    <row r="720" spans="3:3" x14ac:dyDescent="0.3">
      <c r="C720" s="29"/>
    </row>
    <row r="721" spans="3:3" x14ac:dyDescent="0.3">
      <c r="C721" s="29"/>
    </row>
    <row r="722" spans="3:3" x14ac:dyDescent="0.3">
      <c r="C722" s="29"/>
    </row>
    <row r="723" spans="3:3" x14ac:dyDescent="0.3">
      <c r="C723" s="29"/>
    </row>
    <row r="724" spans="3:3" x14ac:dyDescent="0.3">
      <c r="C724" s="29"/>
    </row>
    <row r="725" spans="3:3" x14ac:dyDescent="0.3">
      <c r="C725" s="29"/>
    </row>
    <row r="726" spans="3:3" x14ac:dyDescent="0.3">
      <c r="C726" s="29"/>
    </row>
    <row r="727" spans="3:3" x14ac:dyDescent="0.3">
      <c r="C727" s="29"/>
    </row>
    <row r="728" spans="3:3" x14ac:dyDescent="0.3">
      <c r="C728" s="29"/>
    </row>
    <row r="729" spans="3:3" x14ac:dyDescent="0.3">
      <c r="C729" s="29"/>
    </row>
    <row r="730" spans="3:3" x14ac:dyDescent="0.3">
      <c r="C730" s="29"/>
    </row>
    <row r="731" spans="3:3" x14ac:dyDescent="0.3">
      <c r="C731" s="29"/>
    </row>
    <row r="732" spans="3:3" x14ac:dyDescent="0.3">
      <c r="C732" s="29"/>
    </row>
    <row r="733" spans="3:3" x14ac:dyDescent="0.3">
      <c r="C733" s="29"/>
    </row>
    <row r="734" spans="3:3" x14ac:dyDescent="0.3">
      <c r="C734" s="29"/>
    </row>
    <row r="735" spans="3:3" x14ac:dyDescent="0.3">
      <c r="C735" s="29"/>
    </row>
    <row r="736" spans="3:3" x14ac:dyDescent="0.3">
      <c r="C736" s="29"/>
    </row>
    <row r="737" spans="3:3" x14ac:dyDescent="0.3">
      <c r="C737" s="29"/>
    </row>
    <row r="738" spans="3:3" x14ac:dyDescent="0.3">
      <c r="C738" s="29"/>
    </row>
    <row r="739" spans="3:3" x14ac:dyDescent="0.3">
      <c r="C739" s="29"/>
    </row>
    <row r="740" spans="3:3" x14ac:dyDescent="0.3">
      <c r="C740" s="29"/>
    </row>
    <row r="741" spans="3:3" x14ac:dyDescent="0.3">
      <c r="C741" s="29"/>
    </row>
    <row r="742" spans="3:3" x14ac:dyDescent="0.3">
      <c r="C742" s="29"/>
    </row>
    <row r="743" spans="3:3" x14ac:dyDescent="0.3">
      <c r="C743" s="29"/>
    </row>
    <row r="744" spans="3:3" x14ac:dyDescent="0.3">
      <c r="C744" s="29"/>
    </row>
    <row r="745" spans="3:3" x14ac:dyDescent="0.3">
      <c r="C745" s="29"/>
    </row>
    <row r="746" spans="3:3" x14ac:dyDescent="0.3">
      <c r="C746" s="29"/>
    </row>
    <row r="747" spans="3:3" x14ac:dyDescent="0.3">
      <c r="C747" s="29"/>
    </row>
    <row r="748" spans="3:3" x14ac:dyDescent="0.3">
      <c r="C748" s="29"/>
    </row>
    <row r="749" spans="3:3" x14ac:dyDescent="0.3">
      <c r="C749" s="29"/>
    </row>
    <row r="750" spans="3:3" x14ac:dyDescent="0.3">
      <c r="C750" s="29"/>
    </row>
    <row r="751" spans="3:3" x14ac:dyDescent="0.3">
      <c r="C751" s="29"/>
    </row>
    <row r="752" spans="3:3" x14ac:dyDescent="0.3">
      <c r="C752" s="29"/>
    </row>
    <row r="753" spans="3:3" x14ac:dyDescent="0.3">
      <c r="C753" s="29"/>
    </row>
    <row r="754" spans="3:3" x14ac:dyDescent="0.3">
      <c r="C754" s="29"/>
    </row>
    <row r="755" spans="3:3" x14ac:dyDescent="0.3">
      <c r="C755" s="29"/>
    </row>
    <row r="756" spans="3:3" x14ac:dyDescent="0.3">
      <c r="C756" s="29"/>
    </row>
    <row r="757" spans="3:3" x14ac:dyDescent="0.3">
      <c r="C757" s="29"/>
    </row>
    <row r="758" spans="3:3" x14ac:dyDescent="0.3">
      <c r="C758" s="29"/>
    </row>
    <row r="759" spans="3:3" x14ac:dyDescent="0.3">
      <c r="C759" s="29"/>
    </row>
    <row r="760" spans="3:3" x14ac:dyDescent="0.3">
      <c r="C760" s="29"/>
    </row>
    <row r="761" spans="3:3" x14ac:dyDescent="0.3">
      <c r="C761" s="29"/>
    </row>
    <row r="762" spans="3:3" x14ac:dyDescent="0.3">
      <c r="C762" s="29"/>
    </row>
    <row r="763" spans="3:3" x14ac:dyDescent="0.3">
      <c r="C763" s="29"/>
    </row>
    <row r="764" spans="3:3" x14ac:dyDescent="0.3">
      <c r="C764" s="29"/>
    </row>
    <row r="765" spans="3:3" x14ac:dyDescent="0.3">
      <c r="C765" s="29"/>
    </row>
    <row r="766" spans="3:3" x14ac:dyDescent="0.3">
      <c r="C766" s="29"/>
    </row>
    <row r="767" spans="3:3" x14ac:dyDescent="0.3">
      <c r="C767" s="29"/>
    </row>
    <row r="768" spans="3:3" x14ac:dyDescent="0.3">
      <c r="C768" s="29"/>
    </row>
    <row r="769" spans="3:3" x14ac:dyDescent="0.3">
      <c r="C769" s="29"/>
    </row>
    <row r="770" spans="3:3" x14ac:dyDescent="0.3">
      <c r="C770" s="29"/>
    </row>
    <row r="771" spans="3:3" x14ac:dyDescent="0.3">
      <c r="C771" s="29"/>
    </row>
    <row r="772" spans="3:3" x14ac:dyDescent="0.3">
      <c r="C772" s="29"/>
    </row>
    <row r="773" spans="3:3" x14ac:dyDescent="0.3">
      <c r="C773" s="29"/>
    </row>
    <row r="774" spans="3:3" x14ac:dyDescent="0.3">
      <c r="C774" s="29"/>
    </row>
    <row r="775" spans="3:3" x14ac:dyDescent="0.3">
      <c r="C775" s="29"/>
    </row>
    <row r="776" spans="3:3" x14ac:dyDescent="0.3">
      <c r="C776" s="29"/>
    </row>
    <row r="777" spans="3:3" x14ac:dyDescent="0.3">
      <c r="C777" s="29"/>
    </row>
    <row r="778" spans="3:3" x14ac:dyDescent="0.3">
      <c r="C778" s="29"/>
    </row>
    <row r="779" spans="3:3" x14ac:dyDescent="0.3">
      <c r="C779" s="29"/>
    </row>
    <row r="780" spans="3:3" x14ac:dyDescent="0.3">
      <c r="C780" s="29"/>
    </row>
    <row r="781" spans="3:3" x14ac:dyDescent="0.3">
      <c r="C781" s="29"/>
    </row>
    <row r="782" spans="3:3" x14ac:dyDescent="0.3">
      <c r="C782" s="29"/>
    </row>
    <row r="783" spans="3:3" x14ac:dyDescent="0.3">
      <c r="C783" s="29"/>
    </row>
    <row r="784" spans="3:3" x14ac:dyDescent="0.3">
      <c r="C784" s="29"/>
    </row>
    <row r="785" spans="3:3" x14ac:dyDescent="0.3">
      <c r="C785" s="29"/>
    </row>
    <row r="786" spans="3:3" x14ac:dyDescent="0.3">
      <c r="C786" s="29"/>
    </row>
    <row r="787" spans="3:3" x14ac:dyDescent="0.3">
      <c r="C787" s="29"/>
    </row>
    <row r="788" spans="3:3" x14ac:dyDescent="0.3">
      <c r="C788" s="29"/>
    </row>
    <row r="789" spans="3:3" x14ac:dyDescent="0.3">
      <c r="C789" s="29"/>
    </row>
    <row r="790" spans="3:3" x14ac:dyDescent="0.3">
      <c r="C790" s="29"/>
    </row>
    <row r="791" spans="3:3" x14ac:dyDescent="0.3">
      <c r="C791" s="29"/>
    </row>
    <row r="792" spans="3:3" x14ac:dyDescent="0.3">
      <c r="C792" s="29"/>
    </row>
    <row r="793" spans="3:3" x14ac:dyDescent="0.3">
      <c r="C793" s="29"/>
    </row>
    <row r="794" spans="3:3" x14ac:dyDescent="0.3">
      <c r="C794" s="29"/>
    </row>
    <row r="795" spans="3:3" x14ac:dyDescent="0.3">
      <c r="C795" s="29"/>
    </row>
    <row r="796" spans="3:3" x14ac:dyDescent="0.3">
      <c r="C796" s="29"/>
    </row>
    <row r="797" spans="3:3" x14ac:dyDescent="0.3">
      <c r="C797" s="29"/>
    </row>
    <row r="798" spans="3:3" x14ac:dyDescent="0.3">
      <c r="C798" s="29"/>
    </row>
    <row r="799" spans="3:3" x14ac:dyDescent="0.3">
      <c r="C799" s="29"/>
    </row>
    <row r="800" spans="3:3" x14ac:dyDescent="0.3">
      <c r="C800" s="29"/>
    </row>
    <row r="801" spans="3:3" x14ac:dyDescent="0.3">
      <c r="C801" s="29"/>
    </row>
    <row r="802" spans="3:3" x14ac:dyDescent="0.3">
      <c r="C802" s="29"/>
    </row>
    <row r="803" spans="3:3" x14ac:dyDescent="0.3">
      <c r="C803" s="29"/>
    </row>
    <row r="804" spans="3:3" x14ac:dyDescent="0.3">
      <c r="C804" s="29"/>
    </row>
    <row r="805" spans="3:3" x14ac:dyDescent="0.3">
      <c r="C805" s="29"/>
    </row>
    <row r="806" spans="3:3" x14ac:dyDescent="0.3">
      <c r="C806" s="29"/>
    </row>
    <row r="807" spans="3:3" x14ac:dyDescent="0.3">
      <c r="C807" s="29"/>
    </row>
    <row r="808" spans="3:3" x14ac:dyDescent="0.3">
      <c r="C808" s="29"/>
    </row>
    <row r="809" spans="3:3" x14ac:dyDescent="0.3">
      <c r="C809" s="29"/>
    </row>
    <row r="810" spans="3:3" x14ac:dyDescent="0.3">
      <c r="C810" s="29"/>
    </row>
    <row r="811" spans="3:3" x14ac:dyDescent="0.3">
      <c r="C811" s="29"/>
    </row>
    <row r="812" spans="3:3" x14ac:dyDescent="0.3">
      <c r="C812" s="29"/>
    </row>
    <row r="813" spans="3:3" x14ac:dyDescent="0.3">
      <c r="C813" s="29"/>
    </row>
    <row r="814" spans="3:3" x14ac:dyDescent="0.3">
      <c r="C814" s="29"/>
    </row>
    <row r="815" spans="3:3" x14ac:dyDescent="0.3">
      <c r="C815" s="29"/>
    </row>
    <row r="816" spans="3:3" x14ac:dyDescent="0.3">
      <c r="C816" s="29"/>
    </row>
    <row r="817" spans="3:3" x14ac:dyDescent="0.3">
      <c r="C817" s="29"/>
    </row>
    <row r="818" spans="3:3" x14ac:dyDescent="0.3">
      <c r="C818" s="29"/>
    </row>
    <row r="819" spans="3:3" x14ac:dyDescent="0.3">
      <c r="C819" s="29"/>
    </row>
    <row r="820" spans="3:3" x14ac:dyDescent="0.3">
      <c r="C820" s="29"/>
    </row>
    <row r="821" spans="3:3" x14ac:dyDescent="0.3">
      <c r="C821" s="29"/>
    </row>
    <row r="822" spans="3:3" x14ac:dyDescent="0.3">
      <c r="C822" s="29"/>
    </row>
    <row r="823" spans="3:3" x14ac:dyDescent="0.3">
      <c r="C823" s="29"/>
    </row>
    <row r="824" spans="3:3" x14ac:dyDescent="0.3">
      <c r="C824" s="29"/>
    </row>
    <row r="825" spans="3:3" x14ac:dyDescent="0.3">
      <c r="C825" s="29"/>
    </row>
    <row r="826" spans="3:3" x14ac:dyDescent="0.3">
      <c r="C826" s="29"/>
    </row>
    <row r="827" spans="3:3" x14ac:dyDescent="0.3">
      <c r="C827" s="29"/>
    </row>
    <row r="828" spans="3:3" x14ac:dyDescent="0.3">
      <c r="C828" s="29"/>
    </row>
    <row r="829" spans="3:3" x14ac:dyDescent="0.3">
      <c r="C829" s="29"/>
    </row>
    <row r="830" spans="3:3" x14ac:dyDescent="0.3">
      <c r="C830" s="29"/>
    </row>
    <row r="831" spans="3:3" x14ac:dyDescent="0.3">
      <c r="C831" s="29"/>
    </row>
    <row r="832" spans="3:3" x14ac:dyDescent="0.3">
      <c r="C832" s="29"/>
    </row>
    <row r="833" spans="3:3" x14ac:dyDescent="0.3">
      <c r="C833" s="29"/>
    </row>
    <row r="834" spans="3:3" x14ac:dyDescent="0.3">
      <c r="C834" s="29"/>
    </row>
    <row r="835" spans="3:3" x14ac:dyDescent="0.3">
      <c r="C835" s="29"/>
    </row>
    <row r="836" spans="3:3" x14ac:dyDescent="0.3">
      <c r="C836" s="29"/>
    </row>
    <row r="837" spans="3:3" x14ac:dyDescent="0.3">
      <c r="C837" s="29"/>
    </row>
    <row r="838" spans="3:3" x14ac:dyDescent="0.3">
      <c r="C838" s="29"/>
    </row>
    <row r="839" spans="3:3" x14ac:dyDescent="0.3">
      <c r="C839" s="29"/>
    </row>
    <row r="840" spans="3:3" x14ac:dyDescent="0.3">
      <c r="C840" s="29"/>
    </row>
    <row r="841" spans="3:3" x14ac:dyDescent="0.3">
      <c r="C841" s="29"/>
    </row>
    <row r="842" spans="3:3" x14ac:dyDescent="0.3">
      <c r="C842" s="29"/>
    </row>
    <row r="843" spans="3:3" x14ac:dyDescent="0.3">
      <c r="C843" s="29"/>
    </row>
    <row r="844" spans="3:3" x14ac:dyDescent="0.3">
      <c r="C844" s="29"/>
    </row>
    <row r="845" spans="3:3" x14ac:dyDescent="0.3">
      <c r="C845" s="29"/>
    </row>
    <row r="846" spans="3:3" x14ac:dyDescent="0.3">
      <c r="C846" s="29"/>
    </row>
    <row r="847" spans="3:3" x14ac:dyDescent="0.3">
      <c r="C847" s="29"/>
    </row>
    <row r="848" spans="3:3" x14ac:dyDescent="0.3">
      <c r="C848" s="29"/>
    </row>
    <row r="849" spans="3:3" x14ac:dyDescent="0.3">
      <c r="C849" s="29"/>
    </row>
    <row r="850" spans="3:3" x14ac:dyDescent="0.3">
      <c r="C850" s="29"/>
    </row>
    <row r="851" spans="3:3" x14ac:dyDescent="0.3">
      <c r="C851" s="29"/>
    </row>
    <row r="852" spans="3:3" x14ac:dyDescent="0.3">
      <c r="C852" s="29"/>
    </row>
    <row r="853" spans="3:3" x14ac:dyDescent="0.3">
      <c r="C853" s="29"/>
    </row>
    <row r="854" spans="3:3" x14ac:dyDescent="0.3">
      <c r="C854" s="29"/>
    </row>
    <row r="855" spans="3:3" x14ac:dyDescent="0.3">
      <c r="C855" s="29"/>
    </row>
    <row r="856" spans="3:3" x14ac:dyDescent="0.3">
      <c r="C856" s="29"/>
    </row>
    <row r="857" spans="3:3" x14ac:dyDescent="0.3">
      <c r="C857" s="29"/>
    </row>
    <row r="858" spans="3:3" x14ac:dyDescent="0.3">
      <c r="C858" s="29"/>
    </row>
    <row r="859" spans="3:3" x14ac:dyDescent="0.3">
      <c r="C859" s="29"/>
    </row>
    <row r="860" spans="3:3" x14ac:dyDescent="0.3">
      <c r="C860" s="29"/>
    </row>
    <row r="861" spans="3:3" x14ac:dyDescent="0.3">
      <c r="C861" s="29"/>
    </row>
    <row r="862" spans="3:3" x14ac:dyDescent="0.3">
      <c r="C862" s="29"/>
    </row>
    <row r="863" spans="3:3" x14ac:dyDescent="0.3">
      <c r="C863" s="29"/>
    </row>
    <row r="864" spans="3:3" x14ac:dyDescent="0.3">
      <c r="C864" s="29"/>
    </row>
    <row r="865" spans="3:3" x14ac:dyDescent="0.3">
      <c r="C865" s="29"/>
    </row>
    <row r="866" spans="3:3" x14ac:dyDescent="0.3">
      <c r="C866" s="29"/>
    </row>
    <row r="867" spans="3:3" x14ac:dyDescent="0.3">
      <c r="C867" s="29"/>
    </row>
    <row r="868" spans="3:3" x14ac:dyDescent="0.3">
      <c r="C868" s="29"/>
    </row>
    <row r="869" spans="3:3" x14ac:dyDescent="0.3">
      <c r="C869" s="29"/>
    </row>
    <row r="870" spans="3:3" x14ac:dyDescent="0.3">
      <c r="C870" s="29"/>
    </row>
    <row r="871" spans="3:3" x14ac:dyDescent="0.3">
      <c r="C871" s="29"/>
    </row>
    <row r="872" spans="3:3" x14ac:dyDescent="0.3">
      <c r="C872" s="29"/>
    </row>
    <row r="873" spans="3:3" x14ac:dyDescent="0.3">
      <c r="C873" s="29"/>
    </row>
    <row r="874" spans="3:3" x14ac:dyDescent="0.3">
      <c r="C874" s="29"/>
    </row>
    <row r="875" spans="3:3" x14ac:dyDescent="0.3">
      <c r="C875" s="29"/>
    </row>
    <row r="876" spans="3:3" x14ac:dyDescent="0.3">
      <c r="C876" s="29"/>
    </row>
    <row r="877" spans="3:3" x14ac:dyDescent="0.3">
      <c r="C877" s="29"/>
    </row>
    <row r="878" spans="3:3" x14ac:dyDescent="0.3">
      <c r="C878" s="29"/>
    </row>
    <row r="879" spans="3:3" x14ac:dyDescent="0.3">
      <c r="C879" s="29"/>
    </row>
    <row r="880" spans="3:3" x14ac:dyDescent="0.3">
      <c r="C880" s="29"/>
    </row>
    <row r="881" spans="3:3" x14ac:dyDescent="0.3">
      <c r="C881" s="29"/>
    </row>
    <row r="882" spans="3:3" x14ac:dyDescent="0.3">
      <c r="C882" s="29"/>
    </row>
    <row r="883" spans="3:3" x14ac:dyDescent="0.3">
      <c r="C883" s="29"/>
    </row>
    <row r="884" spans="3:3" x14ac:dyDescent="0.3">
      <c r="C884" s="29"/>
    </row>
    <row r="885" spans="3:3" x14ac:dyDescent="0.3">
      <c r="C885" s="29"/>
    </row>
    <row r="886" spans="3:3" x14ac:dyDescent="0.3">
      <c r="C886" s="29"/>
    </row>
    <row r="887" spans="3:3" x14ac:dyDescent="0.3">
      <c r="C887" s="29"/>
    </row>
    <row r="888" spans="3:3" x14ac:dyDescent="0.3">
      <c r="C888" s="29"/>
    </row>
    <row r="889" spans="3:3" x14ac:dyDescent="0.3">
      <c r="C889" s="29"/>
    </row>
    <row r="890" spans="3:3" x14ac:dyDescent="0.3">
      <c r="C890" s="29"/>
    </row>
    <row r="891" spans="3:3" x14ac:dyDescent="0.3">
      <c r="C891" s="29"/>
    </row>
    <row r="892" spans="3:3" x14ac:dyDescent="0.3">
      <c r="C892" s="29"/>
    </row>
    <row r="893" spans="3:3" x14ac:dyDescent="0.3">
      <c r="C893" s="29"/>
    </row>
    <row r="894" spans="3:3" x14ac:dyDescent="0.3">
      <c r="C894" s="29"/>
    </row>
    <row r="895" spans="3:3" x14ac:dyDescent="0.3">
      <c r="C895" s="29"/>
    </row>
    <row r="896" spans="3:3" x14ac:dyDescent="0.3">
      <c r="C896" s="29"/>
    </row>
    <row r="897" spans="3:3" x14ac:dyDescent="0.3">
      <c r="C897" s="29"/>
    </row>
    <row r="898" spans="3:3" x14ac:dyDescent="0.3">
      <c r="C898" s="29"/>
    </row>
    <row r="899" spans="3:3" x14ac:dyDescent="0.3">
      <c r="C899" s="29"/>
    </row>
    <row r="900" spans="3:3" x14ac:dyDescent="0.3">
      <c r="C900" s="29"/>
    </row>
    <row r="901" spans="3:3" x14ac:dyDescent="0.3">
      <c r="C901" s="29"/>
    </row>
    <row r="902" spans="3:3" x14ac:dyDescent="0.3">
      <c r="C902" s="29"/>
    </row>
    <row r="903" spans="3:3" x14ac:dyDescent="0.3">
      <c r="C903" s="29"/>
    </row>
    <row r="904" spans="3:3" x14ac:dyDescent="0.3">
      <c r="C904" s="29"/>
    </row>
    <row r="905" spans="3:3" x14ac:dyDescent="0.3">
      <c r="C905" s="29"/>
    </row>
    <row r="906" spans="3:3" x14ac:dyDescent="0.3">
      <c r="C906" s="29"/>
    </row>
    <row r="907" spans="3:3" x14ac:dyDescent="0.3">
      <c r="C907" s="29"/>
    </row>
    <row r="908" spans="3:3" x14ac:dyDescent="0.3">
      <c r="C908" s="29"/>
    </row>
    <row r="909" spans="3:3" x14ac:dyDescent="0.3">
      <c r="C909" s="29"/>
    </row>
    <row r="910" spans="3:3" x14ac:dyDescent="0.3">
      <c r="C910" s="29"/>
    </row>
    <row r="911" spans="3:3" x14ac:dyDescent="0.3">
      <c r="C911" s="29"/>
    </row>
    <row r="912" spans="3:3" x14ac:dyDescent="0.3">
      <c r="C912" s="29"/>
    </row>
    <row r="913" spans="3:3" x14ac:dyDescent="0.3">
      <c r="C913" s="29"/>
    </row>
    <row r="914" spans="3:3" x14ac:dyDescent="0.3">
      <c r="C914" s="29"/>
    </row>
    <row r="915" spans="3:3" x14ac:dyDescent="0.3">
      <c r="C915" s="29"/>
    </row>
    <row r="916" spans="3:3" x14ac:dyDescent="0.3">
      <c r="C916" s="29"/>
    </row>
    <row r="917" spans="3:3" x14ac:dyDescent="0.3">
      <c r="C917" s="29"/>
    </row>
    <row r="918" spans="3:3" x14ac:dyDescent="0.3">
      <c r="C918" s="29"/>
    </row>
    <row r="919" spans="3:3" x14ac:dyDescent="0.3">
      <c r="C919" s="29"/>
    </row>
    <row r="920" spans="3:3" x14ac:dyDescent="0.3">
      <c r="C920" s="29"/>
    </row>
    <row r="921" spans="3:3" x14ac:dyDescent="0.3">
      <c r="C921" s="29"/>
    </row>
    <row r="922" spans="3:3" x14ac:dyDescent="0.3">
      <c r="C922" s="29"/>
    </row>
    <row r="923" spans="3:3" x14ac:dyDescent="0.3">
      <c r="C923" s="29"/>
    </row>
    <row r="924" spans="3:3" x14ac:dyDescent="0.3">
      <c r="C924" s="29"/>
    </row>
    <row r="925" spans="3:3" x14ac:dyDescent="0.3">
      <c r="C925" s="29"/>
    </row>
    <row r="926" spans="3:3" x14ac:dyDescent="0.3">
      <c r="C926" s="29"/>
    </row>
    <row r="927" spans="3:3" x14ac:dyDescent="0.3">
      <c r="C927" s="29"/>
    </row>
    <row r="928" spans="3:3" x14ac:dyDescent="0.3">
      <c r="C928" s="29"/>
    </row>
    <row r="929" spans="3:3" x14ac:dyDescent="0.3">
      <c r="C929" s="29"/>
    </row>
    <row r="930" spans="3:3" x14ac:dyDescent="0.3">
      <c r="C930" s="29"/>
    </row>
    <row r="931" spans="3:3" x14ac:dyDescent="0.3">
      <c r="C931" s="29"/>
    </row>
    <row r="932" spans="3:3" x14ac:dyDescent="0.3">
      <c r="C932" s="29"/>
    </row>
    <row r="933" spans="3:3" x14ac:dyDescent="0.3">
      <c r="C933" s="29"/>
    </row>
    <row r="934" spans="3:3" x14ac:dyDescent="0.3">
      <c r="C934" s="29"/>
    </row>
    <row r="935" spans="3:3" x14ac:dyDescent="0.3">
      <c r="C935" s="29"/>
    </row>
    <row r="936" spans="3:3" x14ac:dyDescent="0.3">
      <c r="C936" s="29"/>
    </row>
    <row r="937" spans="3:3" x14ac:dyDescent="0.3">
      <c r="C937" s="29"/>
    </row>
    <row r="938" spans="3:3" x14ac:dyDescent="0.3">
      <c r="C938" s="29"/>
    </row>
    <row r="939" spans="3:3" x14ac:dyDescent="0.3">
      <c r="C939" s="29"/>
    </row>
    <row r="940" spans="3:3" x14ac:dyDescent="0.3">
      <c r="C940" s="29"/>
    </row>
    <row r="941" spans="3:3" x14ac:dyDescent="0.3">
      <c r="C941" s="29"/>
    </row>
    <row r="942" spans="3:3" x14ac:dyDescent="0.3">
      <c r="C942" s="29"/>
    </row>
    <row r="943" spans="3:3" x14ac:dyDescent="0.3">
      <c r="C943" s="29"/>
    </row>
    <row r="944" spans="3:3" x14ac:dyDescent="0.3">
      <c r="C944" s="29"/>
    </row>
    <row r="945" spans="3:3" x14ac:dyDescent="0.3">
      <c r="C945" s="29"/>
    </row>
    <row r="946" spans="3:3" x14ac:dyDescent="0.3">
      <c r="C946" s="29"/>
    </row>
    <row r="947" spans="3:3" x14ac:dyDescent="0.3">
      <c r="C947" s="29"/>
    </row>
    <row r="948" spans="3:3" x14ac:dyDescent="0.3">
      <c r="C948" s="29"/>
    </row>
    <row r="949" spans="3:3" x14ac:dyDescent="0.3">
      <c r="C949" s="29"/>
    </row>
    <row r="950" spans="3:3" x14ac:dyDescent="0.3">
      <c r="C950" s="29"/>
    </row>
    <row r="951" spans="3:3" x14ac:dyDescent="0.3">
      <c r="C951" s="29"/>
    </row>
    <row r="952" spans="3:3" x14ac:dyDescent="0.3">
      <c r="C952" s="29"/>
    </row>
    <row r="953" spans="3:3" x14ac:dyDescent="0.3">
      <c r="C953" s="29"/>
    </row>
    <row r="954" spans="3:3" x14ac:dyDescent="0.3">
      <c r="C954" s="29"/>
    </row>
    <row r="955" spans="3:3" x14ac:dyDescent="0.3">
      <c r="C955" s="29"/>
    </row>
    <row r="956" spans="3:3" x14ac:dyDescent="0.3">
      <c r="C956" s="29"/>
    </row>
    <row r="957" spans="3:3" x14ac:dyDescent="0.3">
      <c r="C957" s="29"/>
    </row>
    <row r="958" spans="3:3" x14ac:dyDescent="0.3">
      <c r="C958" s="29"/>
    </row>
    <row r="959" spans="3:3" x14ac:dyDescent="0.3">
      <c r="C959" s="29"/>
    </row>
    <row r="960" spans="3:3" x14ac:dyDescent="0.3">
      <c r="C960" s="29"/>
    </row>
    <row r="961" spans="3:3" x14ac:dyDescent="0.3">
      <c r="C961" s="29"/>
    </row>
    <row r="962" spans="3:3" x14ac:dyDescent="0.3">
      <c r="C962" s="29"/>
    </row>
    <row r="963" spans="3:3" x14ac:dyDescent="0.3">
      <c r="C963" s="29"/>
    </row>
    <row r="964" spans="3:3" x14ac:dyDescent="0.3">
      <c r="C964" s="29"/>
    </row>
    <row r="965" spans="3:3" x14ac:dyDescent="0.3">
      <c r="C965" s="29"/>
    </row>
    <row r="966" spans="3:3" x14ac:dyDescent="0.3">
      <c r="C966" s="29"/>
    </row>
    <row r="967" spans="3:3" x14ac:dyDescent="0.3">
      <c r="C967" s="29"/>
    </row>
    <row r="968" spans="3:3" x14ac:dyDescent="0.3">
      <c r="C968" s="29"/>
    </row>
    <row r="969" spans="3:3" x14ac:dyDescent="0.3">
      <c r="C969" s="29"/>
    </row>
    <row r="970" spans="3:3" x14ac:dyDescent="0.3">
      <c r="C970" s="29"/>
    </row>
    <row r="971" spans="3:3" x14ac:dyDescent="0.3">
      <c r="C971" s="29"/>
    </row>
    <row r="972" spans="3:3" x14ac:dyDescent="0.3">
      <c r="C972" s="29"/>
    </row>
    <row r="973" spans="3:3" x14ac:dyDescent="0.3">
      <c r="C973" s="29"/>
    </row>
    <row r="974" spans="3:3" x14ac:dyDescent="0.3">
      <c r="C974" s="29"/>
    </row>
    <row r="975" spans="3:3" x14ac:dyDescent="0.3">
      <c r="C975" s="29"/>
    </row>
    <row r="976" spans="3:3" x14ac:dyDescent="0.3">
      <c r="C976" s="29"/>
    </row>
    <row r="977" spans="3:3" x14ac:dyDescent="0.3">
      <c r="C977" s="29"/>
    </row>
    <row r="978" spans="3:3" x14ac:dyDescent="0.3">
      <c r="C978" s="29"/>
    </row>
    <row r="979" spans="3:3" x14ac:dyDescent="0.3">
      <c r="C979" s="29"/>
    </row>
    <row r="980" spans="3:3" x14ac:dyDescent="0.3">
      <c r="C980" s="29"/>
    </row>
    <row r="981" spans="3:3" x14ac:dyDescent="0.3">
      <c r="C981" s="29"/>
    </row>
    <row r="982" spans="3:3" x14ac:dyDescent="0.3">
      <c r="C982" s="29"/>
    </row>
    <row r="983" spans="3:3" x14ac:dyDescent="0.3">
      <c r="C983" s="29"/>
    </row>
    <row r="984" spans="3:3" x14ac:dyDescent="0.3">
      <c r="C984" s="29"/>
    </row>
    <row r="985" spans="3:3" x14ac:dyDescent="0.3">
      <c r="C985" s="29"/>
    </row>
    <row r="986" spans="3:3" x14ac:dyDescent="0.3">
      <c r="C986" s="29"/>
    </row>
    <row r="987" spans="3:3" x14ac:dyDescent="0.3">
      <c r="C987" s="29"/>
    </row>
    <row r="988" spans="3:3" x14ac:dyDescent="0.3">
      <c r="C988" s="29"/>
    </row>
    <row r="989" spans="3:3" x14ac:dyDescent="0.3">
      <c r="C989" s="29"/>
    </row>
    <row r="990" spans="3:3" x14ac:dyDescent="0.3">
      <c r="C990" s="29"/>
    </row>
    <row r="991" spans="3:3" x14ac:dyDescent="0.3">
      <c r="C991" s="29"/>
    </row>
    <row r="992" spans="3:3" x14ac:dyDescent="0.3">
      <c r="C992" s="29"/>
    </row>
    <row r="993" spans="3:3" x14ac:dyDescent="0.3">
      <c r="C993" s="29"/>
    </row>
    <row r="994" spans="3:3" x14ac:dyDescent="0.3">
      <c r="C994" s="29"/>
    </row>
    <row r="995" spans="3:3" x14ac:dyDescent="0.3">
      <c r="C995" s="29"/>
    </row>
    <row r="996" spans="3:3" x14ac:dyDescent="0.3">
      <c r="C996" s="29"/>
    </row>
    <row r="997" spans="3:3" x14ac:dyDescent="0.3">
      <c r="C997" s="29"/>
    </row>
    <row r="998" spans="3:3" x14ac:dyDescent="0.3">
      <c r="C998" s="29"/>
    </row>
    <row r="999" spans="3:3" x14ac:dyDescent="0.3">
      <c r="C999" s="29"/>
    </row>
    <row r="1000" spans="3:3" x14ac:dyDescent="0.3">
      <c r="C1000" s="29"/>
    </row>
    <row r="1001" spans="3:3" x14ac:dyDescent="0.3">
      <c r="C1001" s="29"/>
    </row>
    <row r="1002" spans="3:3" x14ac:dyDescent="0.3">
      <c r="C1002" s="29"/>
    </row>
    <row r="1003" spans="3:3" x14ac:dyDescent="0.3">
      <c r="C1003" s="29"/>
    </row>
    <row r="1004" spans="3:3" x14ac:dyDescent="0.3">
      <c r="C1004" s="29"/>
    </row>
    <row r="1005" spans="3:3" x14ac:dyDescent="0.3">
      <c r="C1005" s="29"/>
    </row>
    <row r="1006" spans="3:3" x14ac:dyDescent="0.3">
      <c r="C1006" s="29"/>
    </row>
    <row r="1007" spans="3:3" x14ac:dyDescent="0.3">
      <c r="C1007" s="29"/>
    </row>
    <row r="1008" spans="3:3" x14ac:dyDescent="0.3">
      <c r="C1008" s="29"/>
    </row>
    <row r="1009" spans="3:3" x14ac:dyDescent="0.3">
      <c r="C1009" s="29"/>
    </row>
    <row r="1010" spans="3:3" x14ac:dyDescent="0.3">
      <c r="C1010" s="29"/>
    </row>
    <row r="1011" spans="3:3" x14ac:dyDescent="0.3">
      <c r="C1011" s="29"/>
    </row>
    <row r="1012" spans="3:3" x14ac:dyDescent="0.3">
      <c r="C1012" s="29"/>
    </row>
    <row r="1013" spans="3:3" x14ac:dyDescent="0.3">
      <c r="C1013" s="29"/>
    </row>
    <row r="1014" spans="3:3" x14ac:dyDescent="0.3">
      <c r="C1014" s="29"/>
    </row>
    <row r="1015" spans="3:3" x14ac:dyDescent="0.3">
      <c r="C1015" s="29"/>
    </row>
    <row r="1016" spans="3:3" x14ac:dyDescent="0.3">
      <c r="C1016" s="29"/>
    </row>
    <row r="1017" spans="3:3" x14ac:dyDescent="0.3">
      <c r="C1017" s="29"/>
    </row>
    <row r="1018" spans="3:3" x14ac:dyDescent="0.3">
      <c r="C1018" s="29"/>
    </row>
    <row r="1019" spans="3:3" x14ac:dyDescent="0.3">
      <c r="C1019" s="29"/>
    </row>
    <row r="1020" spans="3:3" x14ac:dyDescent="0.3">
      <c r="C1020" s="29"/>
    </row>
    <row r="1021" spans="3:3" x14ac:dyDescent="0.3">
      <c r="C1021" s="29"/>
    </row>
    <row r="1022" spans="3:3" x14ac:dyDescent="0.3">
      <c r="C1022" s="29"/>
    </row>
    <row r="1023" spans="3:3" x14ac:dyDescent="0.3">
      <c r="C1023" s="29"/>
    </row>
    <row r="1024" spans="3:3" x14ac:dyDescent="0.3">
      <c r="C1024" s="29"/>
    </row>
    <row r="1025" spans="3:3" x14ac:dyDescent="0.3">
      <c r="C1025" s="29"/>
    </row>
    <row r="1026" spans="3:3" x14ac:dyDescent="0.3">
      <c r="C1026" s="29"/>
    </row>
    <row r="1027" spans="3:3" x14ac:dyDescent="0.3">
      <c r="C1027" s="29"/>
    </row>
    <row r="1028" spans="3:3" x14ac:dyDescent="0.3">
      <c r="C1028" s="29"/>
    </row>
    <row r="1029" spans="3:3" x14ac:dyDescent="0.3">
      <c r="C1029" s="29"/>
    </row>
    <row r="1030" spans="3:3" x14ac:dyDescent="0.3">
      <c r="C1030" s="29"/>
    </row>
    <row r="1031" spans="3:3" x14ac:dyDescent="0.3">
      <c r="C1031" s="29"/>
    </row>
    <row r="1032" spans="3:3" x14ac:dyDescent="0.3">
      <c r="C1032" s="29"/>
    </row>
    <row r="1033" spans="3:3" x14ac:dyDescent="0.3">
      <c r="C1033" s="29"/>
    </row>
    <row r="1034" spans="3:3" x14ac:dyDescent="0.3">
      <c r="C1034" s="29"/>
    </row>
    <row r="1035" spans="3:3" x14ac:dyDescent="0.3">
      <c r="C1035" s="29"/>
    </row>
    <row r="1036" spans="3:3" x14ac:dyDescent="0.3">
      <c r="C1036" s="29"/>
    </row>
    <row r="1037" spans="3:3" x14ac:dyDescent="0.3">
      <c r="C1037" s="29"/>
    </row>
    <row r="1038" spans="3:3" x14ac:dyDescent="0.3">
      <c r="C1038" s="29"/>
    </row>
    <row r="1039" spans="3:3" x14ac:dyDescent="0.3">
      <c r="C1039" s="29"/>
    </row>
    <row r="1040" spans="3:3" x14ac:dyDescent="0.3">
      <c r="C1040" s="29"/>
    </row>
    <row r="1041" spans="3:3" x14ac:dyDescent="0.3">
      <c r="C1041" s="29"/>
    </row>
    <row r="1042" spans="3:3" x14ac:dyDescent="0.3">
      <c r="C1042" s="29"/>
    </row>
    <row r="1043" spans="3:3" x14ac:dyDescent="0.3">
      <c r="C1043" s="29"/>
    </row>
    <row r="1044" spans="3:3" x14ac:dyDescent="0.3">
      <c r="C1044" s="29"/>
    </row>
    <row r="1045" spans="3:3" x14ac:dyDescent="0.3">
      <c r="C1045" s="29"/>
    </row>
    <row r="1046" spans="3:3" x14ac:dyDescent="0.3">
      <c r="C1046" s="29"/>
    </row>
    <row r="1047" spans="3:3" x14ac:dyDescent="0.3">
      <c r="C1047" s="29"/>
    </row>
    <row r="1048" spans="3:3" x14ac:dyDescent="0.3">
      <c r="C1048" s="29"/>
    </row>
    <row r="1049" spans="3:3" x14ac:dyDescent="0.3">
      <c r="C1049" s="29"/>
    </row>
    <row r="1050" spans="3:3" x14ac:dyDescent="0.3">
      <c r="C1050" s="29"/>
    </row>
    <row r="1051" spans="3:3" x14ac:dyDescent="0.3">
      <c r="C1051" s="29"/>
    </row>
    <row r="1052" spans="3:3" x14ac:dyDescent="0.3">
      <c r="C1052" s="29"/>
    </row>
    <row r="1053" spans="3:3" x14ac:dyDescent="0.3">
      <c r="C1053" s="29"/>
    </row>
    <row r="1054" spans="3:3" x14ac:dyDescent="0.3">
      <c r="C1054" s="29"/>
    </row>
    <row r="1055" spans="3:3" x14ac:dyDescent="0.3">
      <c r="C1055" s="29"/>
    </row>
    <row r="1056" spans="3:3" x14ac:dyDescent="0.3">
      <c r="C1056" s="29"/>
    </row>
    <row r="1057" spans="3:3" x14ac:dyDescent="0.3">
      <c r="C1057" s="29"/>
    </row>
    <row r="1058" spans="3:3" x14ac:dyDescent="0.3">
      <c r="C1058" s="29"/>
    </row>
    <row r="1059" spans="3:3" x14ac:dyDescent="0.3">
      <c r="C1059" s="29"/>
    </row>
    <row r="1060" spans="3:3" x14ac:dyDescent="0.3">
      <c r="C1060" s="29"/>
    </row>
    <row r="1061" spans="3:3" x14ac:dyDescent="0.3">
      <c r="C1061" s="29"/>
    </row>
    <row r="1062" spans="3:3" x14ac:dyDescent="0.3">
      <c r="C1062" s="29"/>
    </row>
    <row r="1063" spans="3:3" x14ac:dyDescent="0.3">
      <c r="C1063" s="29"/>
    </row>
    <row r="1064" spans="3:3" x14ac:dyDescent="0.3">
      <c r="C1064" s="29"/>
    </row>
    <row r="1065" spans="3:3" x14ac:dyDescent="0.3">
      <c r="C1065" s="29"/>
    </row>
    <row r="1066" spans="3:3" x14ac:dyDescent="0.3">
      <c r="C1066" s="29"/>
    </row>
    <row r="1067" spans="3:3" x14ac:dyDescent="0.3">
      <c r="C1067" s="29"/>
    </row>
    <row r="1068" spans="3:3" x14ac:dyDescent="0.3">
      <c r="C1068" s="29"/>
    </row>
    <row r="1069" spans="3:3" x14ac:dyDescent="0.3">
      <c r="C1069" s="29"/>
    </row>
    <row r="1070" spans="3:3" x14ac:dyDescent="0.3">
      <c r="C1070" s="29"/>
    </row>
    <row r="1071" spans="3:3" x14ac:dyDescent="0.3">
      <c r="C1071" s="29"/>
    </row>
    <row r="1072" spans="3:3" x14ac:dyDescent="0.3">
      <c r="C1072" s="29"/>
    </row>
    <row r="1073" spans="3:3" x14ac:dyDescent="0.3">
      <c r="C1073" s="29"/>
    </row>
    <row r="1074" spans="3:3" x14ac:dyDescent="0.3">
      <c r="C1074" s="29"/>
    </row>
    <row r="1075" spans="3:3" x14ac:dyDescent="0.3">
      <c r="C1075" s="29"/>
    </row>
    <row r="1076" spans="3:3" x14ac:dyDescent="0.3">
      <c r="C1076" s="29"/>
    </row>
    <row r="1077" spans="3:3" x14ac:dyDescent="0.3">
      <c r="C1077" s="29"/>
    </row>
    <row r="1078" spans="3:3" x14ac:dyDescent="0.3">
      <c r="C1078" s="29"/>
    </row>
    <row r="1079" spans="3:3" x14ac:dyDescent="0.3">
      <c r="C1079" s="29"/>
    </row>
    <row r="1080" spans="3:3" x14ac:dyDescent="0.3">
      <c r="C1080" s="29"/>
    </row>
    <row r="1081" spans="3:3" x14ac:dyDescent="0.3">
      <c r="C1081" s="29"/>
    </row>
    <row r="1082" spans="3:3" x14ac:dyDescent="0.3">
      <c r="C1082" s="29"/>
    </row>
    <row r="1083" spans="3:3" x14ac:dyDescent="0.3">
      <c r="C1083" s="29"/>
    </row>
    <row r="1084" spans="3:3" x14ac:dyDescent="0.3">
      <c r="C1084" s="29"/>
    </row>
    <row r="1085" spans="3:3" x14ac:dyDescent="0.3">
      <c r="C1085" s="29"/>
    </row>
    <row r="1086" spans="3:3" x14ac:dyDescent="0.3">
      <c r="C1086" s="29"/>
    </row>
    <row r="1087" spans="3:3" x14ac:dyDescent="0.3">
      <c r="C1087" s="29"/>
    </row>
    <row r="1088" spans="3:3" x14ac:dyDescent="0.3">
      <c r="C1088" s="29"/>
    </row>
    <row r="1089" spans="3:3" x14ac:dyDescent="0.3">
      <c r="C1089" s="29"/>
    </row>
    <row r="1090" spans="3:3" x14ac:dyDescent="0.3">
      <c r="C1090" s="29"/>
    </row>
    <row r="1091" spans="3:3" x14ac:dyDescent="0.3">
      <c r="C1091" s="29"/>
    </row>
    <row r="1092" spans="3:3" x14ac:dyDescent="0.3">
      <c r="C1092" s="29"/>
    </row>
    <row r="1093" spans="3:3" x14ac:dyDescent="0.3">
      <c r="C1093" s="29"/>
    </row>
    <row r="1094" spans="3:3" x14ac:dyDescent="0.3">
      <c r="C1094" s="29"/>
    </row>
    <row r="1095" spans="3:3" x14ac:dyDescent="0.3">
      <c r="C1095" s="29"/>
    </row>
    <row r="1096" spans="3:3" x14ac:dyDescent="0.3">
      <c r="C1096" s="29"/>
    </row>
    <row r="1097" spans="3:3" x14ac:dyDescent="0.3">
      <c r="C1097" s="29"/>
    </row>
    <row r="1098" spans="3:3" x14ac:dyDescent="0.3">
      <c r="C1098" s="29"/>
    </row>
    <row r="1099" spans="3:3" x14ac:dyDescent="0.3">
      <c r="C1099" s="29"/>
    </row>
    <row r="1100" spans="3:3" x14ac:dyDescent="0.3">
      <c r="C1100" s="29"/>
    </row>
    <row r="1101" spans="3:3" x14ac:dyDescent="0.3">
      <c r="C1101" s="29"/>
    </row>
    <row r="1102" spans="3:3" x14ac:dyDescent="0.3">
      <c r="C1102" s="29"/>
    </row>
    <row r="1103" spans="3:3" x14ac:dyDescent="0.3">
      <c r="C1103" s="29"/>
    </row>
    <row r="1104" spans="3:3" x14ac:dyDescent="0.3">
      <c r="C1104" s="29"/>
    </row>
    <row r="1105" spans="3:3" x14ac:dyDescent="0.3">
      <c r="C1105" s="29"/>
    </row>
    <row r="1106" spans="3:3" x14ac:dyDescent="0.3">
      <c r="C1106" s="29"/>
    </row>
    <row r="1107" spans="3:3" x14ac:dyDescent="0.3">
      <c r="C1107" s="29"/>
    </row>
    <row r="1108" spans="3:3" x14ac:dyDescent="0.3">
      <c r="C1108" s="29"/>
    </row>
    <row r="1109" spans="3:3" x14ac:dyDescent="0.3">
      <c r="C1109" s="29"/>
    </row>
    <row r="1110" spans="3:3" x14ac:dyDescent="0.3">
      <c r="C1110" s="29"/>
    </row>
    <row r="1111" spans="3:3" x14ac:dyDescent="0.3">
      <c r="C1111" s="29"/>
    </row>
    <row r="1112" spans="3:3" x14ac:dyDescent="0.3">
      <c r="C1112" s="29"/>
    </row>
    <row r="1113" spans="3:3" x14ac:dyDescent="0.3">
      <c r="C1113" s="29"/>
    </row>
    <row r="1114" spans="3:3" x14ac:dyDescent="0.3">
      <c r="C1114" s="29"/>
    </row>
    <row r="1115" spans="3:3" x14ac:dyDescent="0.3">
      <c r="C1115" s="29"/>
    </row>
    <row r="1116" spans="3:3" x14ac:dyDescent="0.3">
      <c r="C1116" s="29"/>
    </row>
    <row r="1117" spans="3:3" x14ac:dyDescent="0.3">
      <c r="C1117" s="29"/>
    </row>
    <row r="1118" spans="3:3" x14ac:dyDescent="0.3">
      <c r="C1118" s="29"/>
    </row>
    <row r="1119" spans="3:3" x14ac:dyDescent="0.3">
      <c r="C1119" s="29"/>
    </row>
    <row r="1120" spans="3:3" x14ac:dyDescent="0.3">
      <c r="C1120" s="29"/>
    </row>
    <row r="1121" spans="3:3" x14ac:dyDescent="0.3">
      <c r="C1121" s="29"/>
    </row>
    <row r="1122" spans="3:3" x14ac:dyDescent="0.3">
      <c r="C1122" s="29"/>
    </row>
    <row r="1123" spans="3:3" x14ac:dyDescent="0.3">
      <c r="C1123" s="29"/>
    </row>
    <row r="1124" spans="3:3" x14ac:dyDescent="0.3">
      <c r="C1124" s="29"/>
    </row>
    <row r="1125" spans="3:3" x14ac:dyDescent="0.3">
      <c r="C1125" s="29"/>
    </row>
    <row r="1126" spans="3:3" x14ac:dyDescent="0.3">
      <c r="C1126" s="29"/>
    </row>
    <row r="1127" spans="3:3" x14ac:dyDescent="0.3">
      <c r="C1127" s="29"/>
    </row>
    <row r="1128" spans="3:3" x14ac:dyDescent="0.3">
      <c r="C1128" s="29"/>
    </row>
    <row r="1129" spans="3:3" x14ac:dyDescent="0.3">
      <c r="C1129" s="29"/>
    </row>
    <row r="1130" spans="3:3" x14ac:dyDescent="0.3">
      <c r="C1130" s="29"/>
    </row>
    <row r="1131" spans="3:3" x14ac:dyDescent="0.3">
      <c r="C1131" s="29"/>
    </row>
    <row r="1132" spans="3:3" x14ac:dyDescent="0.3">
      <c r="C1132" s="29"/>
    </row>
    <row r="1133" spans="3:3" x14ac:dyDescent="0.3">
      <c r="C1133" s="29"/>
    </row>
    <row r="1134" spans="3:3" x14ac:dyDescent="0.3">
      <c r="C1134" s="29"/>
    </row>
    <row r="1135" spans="3:3" x14ac:dyDescent="0.3">
      <c r="C1135" s="29"/>
    </row>
    <row r="1136" spans="3:3" x14ac:dyDescent="0.3">
      <c r="C1136" s="29"/>
    </row>
    <row r="1137" spans="3:3" x14ac:dyDescent="0.3">
      <c r="C1137" s="29"/>
    </row>
    <row r="1138" spans="3:3" x14ac:dyDescent="0.3">
      <c r="C1138" s="29"/>
    </row>
    <row r="1139" spans="3:3" x14ac:dyDescent="0.3">
      <c r="C1139" s="29"/>
    </row>
    <row r="1140" spans="3:3" x14ac:dyDescent="0.3">
      <c r="C1140" s="29"/>
    </row>
    <row r="1141" spans="3:3" x14ac:dyDescent="0.3">
      <c r="C1141" s="29"/>
    </row>
    <row r="1142" spans="3:3" x14ac:dyDescent="0.3">
      <c r="C1142" s="29"/>
    </row>
    <row r="1143" spans="3:3" x14ac:dyDescent="0.3">
      <c r="C1143" s="29"/>
    </row>
    <row r="1144" spans="3:3" x14ac:dyDescent="0.3">
      <c r="C1144" s="29"/>
    </row>
    <row r="1145" spans="3:3" x14ac:dyDescent="0.3">
      <c r="C1145" s="29"/>
    </row>
    <row r="1146" spans="3:3" x14ac:dyDescent="0.3">
      <c r="C1146" s="29"/>
    </row>
    <row r="1147" spans="3:3" x14ac:dyDescent="0.3">
      <c r="C1147" s="29"/>
    </row>
    <row r="1148" spans="3:3" x14ac:dyDescent="0.3">
      <c r="C1148" s="29"/>
    </row>
    <row r="1149" spans="3:3" x14ac:dyDescent="0.3">
      <c r="C1149" s="29"/>
    </row>
    <row r="1150" spans="3:3" x14ac:dyDescent="0.3">
      <c r="C1150" s="29"/>
    </row>
    <row r="1151" spans="3:3" x14ac:dyDescent="0.3">
      <c r="C1151" s="29"/>
    </row>
    <row r="1152" spans="3:3" x14ac:dyDescent="0.3">
      <c r="C1152" s="29"/>
    </row>
    <row r="1153" spans="3:3" x14ac:dyDescent="0.3">
      <c r="C1153" s="29"/>
    </row>
    <row r="1154" spans="3:3" x14ac:dyDescent="0.3">
      <c r="C1154" s="29"/>
    </row>
    <row r="1155" spans="3:3" x14ac:dyDescent="0.3">
      <c r="C1155" s="29"/>
    </row>
    <row r="1156" spans="3:3" x14ac:dyDescent="0.3">
      <c r="C1156" s="29"/>
    </row>
    <row r="1157" spans="3:3" x14ac:dyDescent="0.3">
      <c r="C1157" s="29"/>
    </row>
    <row r="1158" spans="3:3" x14ac:dyDescent="0.3">
      <c r="C1158" s="29"/>
    </row>
    <row r="1159" spans="3:3" x14ac:dyDescent="0.3">
      <c r="C1159" s="29"/>
    </row>
    <row r="1160" spans="3:3" x14ac:dyDescent="0.3">
      <c r="C1160" s="29"/>
    </row>
    <row r="1161" spans="3:3" x14ac:dyDescent="0.3">
      <c r="C1161" s="29"/>
    </row>
    <row r="1162" spans="3:3" x14ac:dyDescent="0.3">
      <c r="C1162" s="29"/>
    </row>
    <row r="1163" spans="3:3" x14ac:dyDescent="0.3">
      <c r="C1163" s="29"/>
    </row>
    <row r="1164" spans="3:3" x14ac:dyDescent="0.3">
      <c r="C1164" s="29"/>
    </row>
    <row r="1165" spans="3:3" x14ac:dyDescent="0.3">
      <c r="C1165" s="29"/>
    </row>
    <row r="1166" spans="3:3" x14ac:dyDescent="0.3">
      <c r="C1166" s="29"/>
    </row>
    <row r="1167" spans="3:3" x14ac:dyDescent="0.3">
      <c r="C1167" s="29"/>
    </row>
    <row r="1168" spans="3:3" x14ac:dyDescent="0.3">
      <c r="C1168" s="29"/>
    </row>
    <row r="1169" spans="3:3" x14ac:dyDescent="0.3">
      <c r="C1169" s="29"/>
    </row>
    <row r="1170" spans="3:3" x14ac:dyDescent="0.3">
      <c r="C1170" s="29"/>
    </row>
    <row r="1171" spans="3:3" x14ac:dyDescent="0.3">
      <c r="C1171" s="29"/>
    </row>
    <row r="1172" spans="3:3" x14ac:dyDescent="0.3">
      <c r="C1172" s="29"/>
    </row>
    <row r="1173" spans="3:3" x14ac:dyDescent="0.3">
      <c r="C1173" s="29"/>
    </row>
    <row r="1174" spans="3:3" x14ac:dyDescent="0.3">
      <c r="C1174" s="29"/>
    </row>
    <row r="1175" spans="3:3" x14ac:dyDescent="0.3">
      <c r="C1175" s="29"/>
    </row>
    <row r="1176" spans="3:3" x14ac:dyDescent="0.3">
      <c r="C1176" s="29"/>
    </row>
    <row r="1177" spans="3:3" x14ac:dyDescent="0.3">
      <c r="C1177" s="29"/>
    </row>
    <row r="1178" spans="3:3" x14ac:dyDescent="0.3">
      <c r="C1178" s="29"/>
    </row>
    <row r="1179" spans="3:3" x14ac:dyDescent="0.3">
      <c r="C1179" s="29"/>
    </row>
    <row r="1180" spans="3:3" x14ac:dyDescent="0.3">
      <c r="C1180" s="29"/>
    </row>
    <row r="1181" spans="3:3" x14ac:dyDescent="0.3">
      <c r="C1181" s="29"/>
    </row>
    <row r="1182" spans="3:3" x14ac:dyDescent="0.3">
      <c r="C1182" s="29"/>
    </row>
    <row r="1183" spans="3:3" x14ac:dyDescent="0.3">
      <c r="C1183" s="29"/>
    </row>
    <row r="1184" spans="3:3" x14ac:dyDescent="0.3">
      <c r="C1184" s="29"/>
    </row>
    <row r="1185" spans="3:3" x14ac:dyDescent="0.3">
      <c r="C1185" s="29"/>
    </row>
    <row r="1186" spans="3:3" x14ac:dyDescent="0.3">
      <c r="C1186" s="29"/>
    </row>
    <row r="1187" spans="3:3" x14ac:dyDescent="0.3">
      <c r="C1187" s="29"/>
    </row>
    <row r="1188" spans="3:3" x14ac:dyDescent="0.3">
      <c r="C1188" s="29"/>
    </row>
    <row r="1189" spans="3:3" x14ac:dyDescent="0.3">
      <c r="C1189" s="29"/>
    </row>
    <row r="1190" spans="3:3" x14ac:dyDescent="0.3">
      <c r="C1190" s="29"/>
    </row>
    <row r="1191" spans="3:3" x14ac:dyDescent="0.3">
      <c r="C1191" s="29"/>
    </row>
    <row r="1192" spans="3:3" x14ac:dyDescent="0.3">
      <c r="C1192" s="29"/>
    </row>
    <row r="1193" spans="3:3" x14ac:dyDescent="0.3">
      <c r="C1193" s="29"/>
    </row>
    <row r="1194" spans="3:3" x14ac:dyDescent="0.3">
      <c r="C1194" s="29"/>
    </row>
    <row r="1195" spans="3:3" x14ac:dyDescent="0.3">
      <c r="C1195" s="29"/>
    </row>
    <row r="1196" spans="3:3" x14ac:dyDescent="0.3">
      <c r="C1196" s="29"/>
    </row>
    <row r="1197" spans="3:3" x14ac:dyDescent="0.3">
      <c r="C1197" s="29"/>
    </row>
    <row r="1198" spans="3:3" x14ac:dyDescent="0.3">
      <c r="C1198" s="29"/>
    </row>
    <row r="1199" spans="3:3" x14ac:dyDescent="0.3">
      <c r="C1199" s="29"/>
    </row>
    <row r="1200" spans="3:3" x14ac:dyDescent="0.3">
      <c r="C1200" s="29"/>
    </row>
    <row r="1201" spans="3:3" x14ac:dyDescent="0.3">
      <c r="C1201" s="29"/>
    </row>
    <row r="1202" spans="3:3" x14ac:dyDescent="0.3">
      <c r="C1202" s="29"/>
    </row>
    <row r="1203" spans="3:3" x14ac:dyDescent="0.3">
      <c r="C1203" s="29"/>
    </row>
    <row r="1204" spans="3:3" x14ac:dyDescent="0.3">
      <c r="C1204" s="29"/>
    </row>
    <row r="1205" spans="3:3" x14ac:dyDescent="0.3">
      <c r="C1205" s="29"/>
    </row>
    <row r="1206" spans="3:3" x14ac:dyDescent="0.3">
      <c r="C1206" s="29"/>
    </row>
    <row r="1207" spans="3:3" x14ac:dyDescent="0.3">
      <c r="C1207" s="29"/>
    </row>
    <row r="1208" spans="3:3" x14ac:dyDescent="0.3">
      <c r="C1208" s="29"/>
    </row>
    <row r="1209" spans="3:3" x14ac:dyDescent="0.3">
      <c r="C1209" s="29"/>
    </row>
    <row r="1210" spans="3:3" x14ac:dyDescent="0.3">
      <c r="C1210" s="29"/>
    </row>
    <row r="1211" spans="3:3" x14ac:dyDescent="0.3">
      <c r="C1211" s="29"/>
    </row>
    <row r="1212" spans="3:3" x14ac:dyDescent="0.3">
      <c r="C1212" s="29"/>
    </row>
    <row r="1213" spans="3:3" x14ac:dyDescent="0.3">
      <c r="C1213" s="29"/>
    </row>
    <row r="1214" spans="3:3" x14ac:dyDescent="0.3">
      <c r="C1214" s="29"/>
    </row>
    <row r="1215" spans="3:3" x14ac:dyDescent="0.3">
      <c r="C1215" s="29"/>
    </row>
    <row r="1216" spans="3:3" x14ac:dyDescent="0.3">
      <c r="C1216" s="29"/>
    </row>
    <row r="1217" spans="3:3" x14ac:dyDescent="0.3">
      <c r="C1217" s="29"/>
    </row>
    <row r="1218" spans="3:3" x14ac:dyDescent="0.3">
      <c r="C1218" s="29"/>
    </row>
    <row r="1219" spans="3:3" x14ac:dyDescent="0.3">
      <c r="C1219" s="29"/>
    </row>
    <row r="1220" spans="3:3" x14ac:dyDescent="0.3">
      <c r="C1220" s="29"/>
    </row>
    <row r="1221" spans="3:3" x14ac:dyDescent="0.3">
      <c r="C1221" s="29"/>
    </row>
    <row r="1222" spans="3:3" x14ac:dyDescent="0.3">
      <c r="C1222" s="29"/>
    </row>
    <row r="1223" spans="3:3" x14ac:dyDescent="0.3">
      <c r="C1223" s="29"/>
    </row>
    <row r="1224" spans="3:3" x14ac:dyDescent="0.3">
      <c r="C1224" s="29"/>
    </row>
    <row r="1225" spans="3:3" x14ac:dyDescent="0.3">
      <c r="C1225" s="29"/>
    </row>
    <row r="1226" spans="3:3" x14ac:dyDescent="0.3">
      <c r="C1226" s="29"/>
    </row>
    <row r="1227" spans="3:3" x14ac:dyDescent="0.3">
      <c r="C1227" s="29"/>
    </row>
    <row r="1228" spans="3:3" x14ac:dyDescent="0.3">
      <c r="C1228" s="29"/>
    </row>
    <row r="1229" spans="3:3" x14ac:dyDescent="0.3">
      <c r="C1229" s="29"/>
    </row>
    <row r="1230" spans="3:3" x14ac:dyDescent="0.3">
      <c r="C1230" s="29"/>
    </row>
    <row r="1231" spans="3:3" x14ac:dyDescent="0.3">
      <c r="C1231" s="29"/>
    </row>
    <row r="1232" spans="3:3" x14ac:dyDescent="0.3">
      <c r="C1232" s="29"/>
    </row>
    <row r="1233" spans="3:3" x14ac:dyDescent="0.3">
      <c r="C1233" s="29"/>
    </row>
    <row r="1234" spans="3:3" x14ac:dyDescent="0.3">
      <c r="C1234" s="29"/>
    </row>
    <row r="1235" spans="3:3" x14ac:dyDescent="0.3">
      <c r="C1235" s="29"/>
    </row>
    <row r="1236" spans="3:3" x14ac:dyDescent="0.3">
      <c r="C1236" s="29"/>
    </row>
    <row r="1237" spans="3:3" x14ac:dyDescent="0.3">
      <c r="C1237" s="29"/>
    </row>
    <row r="1238" spans="3:3" x14ac:dyDescent="0.3">
      <c r="C1238" s="29"/>
    </row>
    <row r="1239" spans="3:3" x14ac:dyDescent="0.3">
      <c r="C1239" s="29"/>
    </row>
    <row r="1240" spans="3:3" x14ac:dyDescent="0.3">
      <c r="C1240" s="29"/>
    </row>
    <row r="1241" spans="3:3" x14ac:dyDescent="0.3">
      <c r="C1241" s="29"/>
    </row>
    <row r="1242" spans="3:3" x14ac:dyDescent="0.3">
      <c r="C1242" s="29"/>
    </row>
    <row r="1243" spans="3:3" x14ac:dyDescent="0.3">
      <c r="C1243" s="29"/>
    </row>
    <row r="1244" spans="3:3" x14ac:dyDescent="0.3">
      <c r="C1244" s="29"/>
    </row>
    <row r="1245" spans="3:3" x14ac:dyDescent="0.3">
      <c r="C1245" s="29"/>
    </row>
    <row r="1246" spans="3:3" x14ac:dyDescent="0.3">
      <c r="C1246" s="29"/>
    </row>
    <row r="1247" spans="3:3" x14ac:dyDescent="0.3">
      <c r="C1247" s="29"/>
    </row>
    <row r="1248" spans="3:3" x14ac:dyDescent="0.3">
      <c r="C1248" s="29"/>
    </row>
    <row r="1249" spans="3:3" x14ac:dyDescent="0.3">
      <c r="C1249" s="29"/>
    </row>
    <row r="1250" spans="3:3" x14ac:dyDescent="0.3">
      <c r="C1250" s="29"/>
    </row>
    <row r="1251" spans="3:3" x14ac:dyDescent="0.3">
      <c r="C1251" s="29"/>
    </row>
    <row r="1252" spans="3:3" x14ac:dyDescent="0.3">
      <c r="C1252" s="29"/>
    </row>
    <row r="1253" spans="3:3" x14ac:dyDescent="0.3">
      <c r="C1253" s="29"/>
    </row>
    <row r="1254" spans="3:3" x14ac:dyDescent="0.3">
      <c r="C1254" s="29"/>
    </row>
    <row r="1255" spans="3:3" x14ac:dyDescent="0.3">
      <c r="C1255" s="29"/>
    </row>
    <row r="1256" spans="3:3" x14ac:dyDescent="0.3">
      <c r="C1256" s="29"/>
    </row>
    <row r="1257" spans="3:3" x14ac:dyDescent="0.3">
      <c r="C1257" s="29"/>
    </row>
    <row r="1258" spans="3:3" x14ac:dyDescent="0.3">
      <c r="C1258" s="29"/>
    </row>
    <row r="1259" spans="3:3" x14ac:dyDescent="0.3">
      <c r="C1259" s="29"/>
    </row>
    <row r="1260" spans="3:3" x14ac:dyDescent="0.3">
      <c r="C1260" s="29"/>
    </row>
    <row r="1261" spans="3:3" x14ac:dyDescent="0.3">
      <c r="C1261" s="29"/>
    </row>
    <row r="1262" spans="3:3" x14ac:dyDescent="0.3">
      <c r="C1262" s="29"/>
    </row>
    <row r="1263" spans="3:3" x14ac:dyDescent="0.3">
      <c r="C1263" s="29"/>
    </row>
    <row r="1264" spans="3:3" x14ac:dyDescent="0.3">
      <c r="C1264" s="29"/>
    </row>
    <row r="1265" spans="3:3" x14ac:dyDescent="0.3">
      <c r="C1265" s="29"/>
    </row>
    <row r="1266" spans="3:3" x14ac:dyDescent="0.3">
      <c r="C1266" s="29"/>
    </row>
    <row r="1267" spans="3:3" x14ac:dyDescent="0.3">
      <c r="C1267" s="29"/>
    </row>
    <row r="1268" spans="3:3" x14ac:dyDescent="0.3">
      <c r="C1268" s="29"/>
    </row>
    <row r="1269" spans="3:3" x14ac:dyDescent="0.3">
      <c r="C1269" s="29"/>
    </row>
    <row r="1270" spans="3:3" x14ac:dyDescent="0.3">
      <c r="C1270" s="29"/>
    </row>
    <row r="1271" spans="3:3" x14ac:dyDescent="0.3">
      <c r="C1271" s="29"/>
    </row>
    <row r="1272" spans="3:3" x14ac:dyDescent="0.3">
      <c r="C1272" s="29"/>
    </row>
    <row r="1273" spans="3:3" x14ac:dyDescent="0.3">
      <c r="C1273" s="29"/>
    </row>
    <row r="1274" spans="3:3" x14ac:dyDescent="0.3">
      <c r="C1274" s="29"/>
    </row>
    <row r="1275" spans="3:3" x14ac:dyDescent="0.3">
      <c r="C1275" s="29"/>
    </row>
    <row r="1276" spans="3:3" x14ac:dyDescent="0.3">
      <c r="C1276" s="29"/>
    </row>
    <row r="1277" spans="3:3" x14ac:dyDescent="0.3">
      <c r="C1277" s="29"/>
    </row>
    <row r="1278" spans="3:3" x14ac:dyDescent="0.3">
      <c r="C1278" s="29"/>
    </row>
    <row r="1279" spans="3:3" x14ac:dyDescent="0.3">
      <c r="C1279" s="29"/>
    </row>
    <row r="1280" spans="3:3" x14ac:dyDescent="0.3">
      <c r="C1280" s="29"/>
    </row>
    <row r="1281" spans="3:3" x14ac:dyDescent="0.3">
      <c r="C1281" s="29"/>
    </row>
    <row r="1282" spans="3:3" x14ac:dyDescent="0.3">
      <c r="C1282" s="29"/>
    </row>
    <row r="1283" spans="3:3" x14ac:dyDescent="0.3">
      <c r="C1283" s="29"/>
    </row>
    <row r="1284" spans="3:3" x14ac:dyDescent="0.3">
      <c r="C1284" s="29"/>
    </row>
    <row r="1285" spans="3:3" x14ac:dyDescent="0.3">
      <c r="C1285" s="29"/>
    </row>
    <row r="1286" spans="3:3" x14ac:dyDescent="0.3">
      <c r="C1286" s="29"/>
    </row>
    <row r="1287" spans="3:3" x14ac:dyDescent="0.3">
      <c r="C1287" s="29"/>
    </row>
    <row r="1288" spans="3:3" x14ac:dyDescent="0.3">
      <c r="C1288" s="29"/>
    </row>
    <row r="1289" spans="3:3" x14ac:dyDescent="0.3">
      <c r="C1289" s="29"/>
    </row>
    <row r="1290" spans="3:3" x14ac:dyDescent="0.3">
      <c r="C1290" s="29"/>
    </row>
    <row r="1291" spans="3:3" x14ac:dyDescent="0.3">
      <c r="C1291" s="29"/>
    </row>
    <row r="1292" spans="3:3" x14ac:dyDescent="0.3">
      <c r="C1292" s="29"/>
    </row>
    <row r="1293" spans="3:3" x14ac:dyDescent="0.3">
      <c r="C1293" s="29"/>
    </row>
    <row r="1294" spans="3:3" x14ac:dyDescent="0.3">
      <c r="C1294" s="29"/>
    </row>
    <row r="1295" spans="3:3" x14ac:dyDescent="0.3">
      <c r="C1295" s="29"/>
    </row>
    <row r="1296" spans="3:3" x14ac:dyDescent="0.3">
      <c r="C1296" s="29"/>
    </row>
    <row r="1297" spans="3:3" x14ac:dyDescent="0.3">
      <c r="C1297" s="29"/>
    </row>
    <row r="1298" spans="3:3" x14ac:dyDescent="0.3">
      <c r="C1298" s="29"/>
    </row>
    <row r="1299" spans="3:3" x14ac:dyDescent="0.3">
      <c r="C1299" s="29"/>
    </row>
    <row r="1300" spans="3:3" x14ac:dyDescent="0.3">
      <c r="C1300" s="29"/>
    </row>
    <row r="1301" spans="3:3" x14ac:dyDescent="0.3">
      <c r="C1301" s="29"/>
    </row>
    <row r="1302" spans="3:3" x14ac:dyDescent="0.3">
      <c r="C1302" s="29"/>
    </row>
    <row r="1303" spans="3:3" x14ac:dyDescent="0.3">
      <c r="C1303" s="29"/>
    </row>
    <row r="1304" spans="3:3" x14ac:dyDescent="0.3">
      <c r="C1304" s="29"/>
    </row>
    <row r="1305" spans="3:3" x14ac:dyDescent="0.3">
      <c r="C1305" s="29"/>
    </row>
    <row r="1306" spans="3:3" x14ac:dyDescent="0.3">
      <c r="C1306" s="29"/>
    </row>
    <row r="1307" spans="3:3" x14ac:dyDescent="0.3">
      <c r="C1307" s="29"/>
    </row>
    <row r="1308" spans="3:3" x14ac:dyDescent="0.3">
      <c r="C1308" s="29"/>
    </row>
    <row r="1309" spans="3:3" x14ac:dyDescent="0.3">
      <c r="C1309" s="29"/>
    </row>
    <row r="1310" spans="3:3" x14ac:dyDescent="0.3">
      <c r="C1310" s="29"/>
    </row>
    <row r="1311" spans="3:3" x14ac:dyDescent="0.3">
      <c r="C1311" s="29"/>
    </row>
    <row r="1312" spans="3:3" x14ac:dyDescent="0.3">
      <c r="C1312" s="29"/>
    </row>
    <row r="1313" spans="3:3" x14ac:dyDescent="0.3">
      <c r="C1313" s="29"/>
    </row>
    <row r="1314" spans="3:3" x14ac:dyDescent="0.3">
      <c r="C1314" s="29"/>
    </row>
    <row r="1315" spans="3:3" x14ac:dyDescent="0.3">
      <c r="C1315" s="29"/>
    </row>
    <row r="1316" spans="3:3" x14ac:dyDescent="0.3">
      <c r="C1316" s="29"/>
    </row>
    <row r="1317" spans="3:3" x14ac:dyDescent="0.3">
      <c r="C1317" s="29"/>
    </row>
    <row r="1318" spans="3:3" x14ac:dyDescent="0.3">
      <c r="C1318" s="29"/>
    </row>
    <row r="1319" spans="3:3" x14ac:dyDescent="0.3">
      <c r="C1319" s="29"/>
    </row>
    <row r="1320" spans="3:3" x14ac:dyDescent="0.3">
      <c r="C1320" s="29"/>
    </row>
    <row r="1321" spans="3:3" x14ac:dyDescent="0.3">
      <c r="C1321" s="29"/>
    </row>
    <row r="1322" spans="3:3" x14ac:dyDescent="0.3">
      <c r="C1322" s="29"/>
    </row>
    <row r="1323" spans="3:3" x14ac:dyDescent="0.3">
      <c r="C1323" s="29"/>
    </row>
    <row r="1324" spans="3:3" x14ac:dyDescent="0.3">
      <c r="C1324" s="29"/>
    </row>
    <row r="1325" spans="3:3" x14ac:dyDescent="0.3">
      <c r="C1325" s="29"/>
    </row>
    <row r="1326" spans="3:3" x14ac:dyDescent="0.3">
      <c r="C1326" s="29"/>
    </row>
    <row r="1327" spans="3:3" x14ac:dyDescent="0.3">
      <c r="C1327" s="29"/>
    </row>
    <row r="1328" spans="3:3" x14ac:dyDescent="0.3">
      <c r="C1328" s="29"/>
    </row>
    <row r="1329" spans="3:3" x14ac:dyDescent="0.3">
      <c r="C1329" s="29"/>
    </row>
    <row r="1330" spans="3:3" x14ac:dyDescent="0.3">
      <c r="C1330" s="29"/>
    </row>
    <row r="1331" spans="3:3" x14ac:dyDescent="0.3">
      <c r="C1331" s="29"/>
    </row>
    <row r="1332" spans="3:3" x14ac:dyDescent="0.3">
      <c r="C1332" s="29"/>
    </row>
    <row r="1333" spans="3:3" x14ac:dyDescent="0.3">
      <c r="C1333" s="29"/>
    </row>
    <row r="1334" spans="3:3" x14ac:dyDescent="0.3">
      <c r="C1334" s="29"/>
    </row>
    <row r="1335" spans="3:3" x14ac:dyDescent="0.3">
      <c r="C1335" s="29"/>
    </row>
    <row r="1336" spans="3:3" x14ac:dyDescent="0.3">
      <c r="C1336" s="29"/>
    </row>
    <row r="1337" spans="3:3" x14ac:dyDescent="0.3">
      <c r="C1337" s="29"/>
    </row>
    <row r="1338" spans="3:3" x14ac:dyDescent="0.3">
      <c r="C1338" s="29"/>
    </row>
    <row r="1339" spans="3:3" x14ac:dyDescent="0.3">
      <c r="C1339" s="29"/>
    </row>
    <row r="1340" spans="3:3" x14ac:dyDescent="0.3">
      <c r="C1340" s="29"/>
    </row>
    <row r="1341" spans="3:3" x14ac:dyDescent="0.3">
      <c r="C1341" s="29"/>
    </row>
    <row r="1342" spans="3:3" x14ac:dyDescent="0.3">
      <c r="C1342" s="29"/>
    </row>
    <row r="1343" spans="3:3" x14ac:dyDescent="0.3">
      <c r="C1343" s="29"/>
    </row>
    <row r="1344" spans="3:3" x14ac:dyDescent="0.3">
      <c r="C1344" s="29"/>
    </row>
    <row r="1345" spans="3:3" x14ac:dyDescent="0.3">
      <c r="C1345" s="29"/>
    </row>
    <row r="1346" spans="3:3" x14ac:dyDescent="0.3">
      <c r="C1346" s="29"/>
    </row>
    <row r="1347" spans="3:3" x14ac:dyDescent="0.3">
      <c r="C1347" s="29"/>
    </row>
    <row r="1348" spans="3:3" x14ac:dyDescent="0.3">
      <c r="C1348" s="29"/>
    </row>
    <row r="1349" spans="3:3" x14ac:dyDescent="0.3">
      <c r="C1349" s="29"/>
    </row>
    <row r="1350" spans="3:3" x14ac:dyDescent="0.3">
      <c r="C1350" s="29"/>
    </row>
    <row r="1351" spans="3:3" x14ac:dyDescent="0.3">
      <c r="C1351" s="29"/>
    </row>
    <row r="1352" spans="3:3" x14ac:dyDescent="0.3">
      <c r="C1352" s="29"/>
    </row>
    <row r="1353" spans="3:3" x14ac:dyDescent="0.3">
      <c r="C1353" s="29"/>
    </row>
    <row r="1354" spans="3:3" x14ac:dyDescent="0.3">
      <c r="C1354" s="29"/>
    </row>
    <row r="1355" spans="3:3" x14ac:dyDescent="0.3">
      <c r="C1355" s="29"/>
    </row>
    <row r="1356" spans="3:3" x14ac:dyDescent="0.3">
      <c r="C1356" s="29"/>
    </row>
    <row r="1357" spans="3:3" x14ac:dyDescent="0.3">
      <c r="C1357" s="29"/>
    </row>
    <row r="1358" spans="3:3" x14ac:dyDescent="0.3">
      <c r="C1358" s="29"/>
    </row>
    <row r="1359" spans="3:3" x14ac:dyDescent="0.3">
      <c r="C1359" s="29"/>
    </row>
    <row r="1360" spans="3:3" x14ac:dyDescent="0.3">
      <c r="C1360" s="29"/>
    </row>
    <row r="1361" spans="3:3" x14ac:dyDescent="0.3">
      <c r="C1361" s="29"/>
    </row>
    <row r="1362" spans="3:3" x14ac:dyDescent="0.3">
      <c r="C1362" s="29"/>
    </row>
    <row r="1363" spans="3:3" x14ac:dyDescent="0.3">
      <c r="C1363" s="29"/>
    </row>
    <row r="1364" spans="3:3" x14ac:dyDescent="0.3">
      <c r="C1364" s="29"/>
    </row>
    <row r="1365" spans="3:3" x14ac:dyDescent="0.3">
      <c r="C1365" s="29"/>
    </row>
    <row r="1366" spans="3:3" x14ac:dyDescent="0.3">
      <c r="C1366" s="29"/>
    </row>
    <row r="1367" spans="3:3" x14ac:dyDescent="0.3">
      <c r="C1367" s="29"/>
    </row>
    <row r="1368" spans="3:3" x14ac:dyDescent="0.3">
      <c r="C1368" s="29"/>
    </row>
    <row r="1369" spans="3:3" x14ac:dyDescent="0.3">
      <c r="C1369" s="29"/>
    </row>
    <row r="1370" spans="3:3" x14ac:dyDescent="0.3">
      <c r="C1370" s="29"/>
    </row>
    <row r="1371" spans="3:3" x14ac:dyDescent="0.3">
      <c r="C1371" s="29"/>
    </row>
    <row r="1372" spans="3:3" x14ac:dyDescent="0.3">
      <c r="C1372" s="29"/>
    </row>
    <row r="1373" spans="3:3" x14ac:dyDescent="0.3">
      <c r="C1373" s="29"/>
    </row>
    <row r="1374" spans="3:3" x14ac:dyDescent="0.3">
      <c r="C1374" s="29"/>
    </row>
    <row r="1375" spans="3:3" x14ac:dyDescent="0.3">
      <c r="C1375" s="29"/>
    </row>
    <row r="1376" spans="3:3" x14ac:dyDescent="0.3">
      <c r="C1376" s="29"/>
    </row>
    <row r="1377" spans="3:3" x14ac:dyDescent="0.3">
      <c r="C1377" s="29"/>
    </row>
    <row r="1378" spans="3:3" x14ac:dyDescent="0.3">
      <c r="C1378" s="29"/>
    </row>
    <row r="1379" spans="3:3" x14ac:dyDescent="0.3">
      <c r="C1379" s="29"/>
    </row>
    <row r="1380" spans="3:3" x14ac:dyDescent="0.3">
      <c r="C1380" s="29"/>
    </row>
    <row r="1381" spans="3:3" x14ac:dyDescent="0.3">
      <c r="C1381" s="29"/>
    </row>
    <row r="1382" spans="3:3" x14ac:dyDescent="0.3">
      <c r="C1382" s="29"/>
    </row>
    <row r="1383" spans="3:3" x14ac:dyDescent="0.3">
      <c r="C1383" s="29"/>
    </row>
    <row r="1384" spans="3:3" x14ac:dyDescent="0.3">
      <c r="C1384" s="29"/>
    </row>
    <row r="1385" spans="3:3" x14ac:dyDescent="0.3">
      <c r="C1385" s="29"/>
    </row>
    <row r="1386" spans="3:3" x14ac:dyDescent="0.3">
      <c r="C1386" s="29"/>
    </row>
    <row r="1387" spans="3:3" x14ac:dyDescent="0.3">
      <c r="C1387" s="29"/>
    </row>
    <row r="1388" spans="3:3" x14ac:dyDescent="0.3">
      <c r="C1388" s="29"/>
    </row>
    <row r="1389" spans="3:3" x14ac:dyDescent="0.3">
      <c r="C1389" s="29"/>
    </row>
    <row r="1390" spans="3:3" x14ac:dyDescent="0.3">
      <c r="C1390" s="29"/>
    </row>
    <row r="1391" spans="3:3" x14ac:dyDescent="0.3">
      <c r="C1391" s="29"/>
    </row>
    <row r="1392" spans="3:3" x14ac:dyDescent="0.3">
      <c r="C1392" s="29"/>
    </row>
    <row r="1393" spans="3:3" x14ac:dyDescent="0.3">
      <c r="C1393" s="29"/>
    </row>
    <row r="1394" spans="3:3" x14ac:dyDescent="0.3">
      <c r="C1394" s="29"/>
    </row>
    <row r="1395" spans="3:3" x14ac:dyDescent="0.3">
      <c r="C1395" s="29"/>
    </row>
    <row r="1396" spans="3:3" x14ac:dyDescent="0.3">
      <c r="C1396" s="29"/>
    </row>
    <row r="1397" spans="3:3" x14ac:dyDescent="0.3">
      <c r="C1397" s="29"/>
    </row>
    <row r="1398" spans="3:3" x14ac:dyDescent="0.3">
      <c r="C1398" s="29"/>
    </row>
    <row r="1399" spans="3:3" x14ac:dyDescent="0.3">
      <c r="C1399" s="29"/>
    </row>
    <row r="1400" spans="3:3" x14ac:dyDescent="0.3">
      <c r="C1400" s="29"/>
    </row>
    <row r="1401" spans="3:3" x14ac:dyDescent="0.3">
      <c r="C1401" s="29"/>
    </row>
    <row r="1402" spans="3:3" x14ac:dyDescent="0.3">
      <c r="C1402" s="29"/>
    </row>
    <row r="1403" spans="3:3" x14ac:dyDescent="0.3">
      <c r="C1403" s="29"/>
    </row>
    <row r="1404" spans="3:3" x14ac:dyDescent="0.3">
      <c r="C1404" s="29"/>
    </row>
    <row r="1405" spans="3:3" x14ac:dyDescent="0.3">
      <c r="C1405" s="29"/>
    </row>
    <row r="1406" spans="3:3" x14ac:dyDescent="0.3">
      <c r="C1406" s="29"/>
    </row>
    <row r="1407" spans="3:3" x14ac:dyDescent="0.3">
      <c r="C1407" s="29"/>
    </row>
    <row r="1408" spans="3:3" x14ac:dyDescent="0.3">
      <c r="C1408" s="29"/>
    </row>
    <row r="1409" spans="3:3" x14ac:dyDescent="0.3">
      <c r="C1409" s="29"/>
    </row>
    <row r="1410" spans="3:3" x14ac:dyDescent="0.3">
      <c r="C1410" s="29"/>
    </row>
    <row r="1411" spans="3:3" x14ac:dyDescent="0.3">
      <c r="C1411" s="29"/>
    </row>
    <row r="1412" spans="3:3" x14ac:dyDescent="0.3">
      <c r="C1412" s="29"/>
    </row>
    <row r="1413" spans="3:3" x14ac:dyDescent="0.3">
      <c r="C1413" s="29"/>
    </row>
    <row r="1414" spans="3:3" x14ac:dyDescent="0.3">
      <c r="C1414" s="29"/>
    </row>
    <row r="1415" spans="3:3" x14ac:dyDescent="0.3">
      <c r="C1415" s="29"/>
    </row>
    <row r="1416" spans="3:3" x14ac:dyDescent="0.3">
      <c r="C1416" s="29"/>
    </row>
    <row r="1417" spans="3:3" x14ac:dyDescent="0.3">
      <c r="C1417" s="29"/>
    </row>
    <row r="1418" spans="3:3" x14ac:dyDescent="0.3">
      <c r="C1418" s="29"/>
    </row>
    <row r="1419" spans="3:3" x14ac:dyDescent="0.3">
      <c r="C1419" s="29"/>
    </row>
    <row r="1420" spans="3:3" x14ac:dyDescent="0.3">
      <c r="C1420" s="29"/>
    </row>
    <row r="1421" spans="3:3" x14ac:dyDescent="0.3">
      <c r="C1421" s="29"/>
    </row>
    <row r="1422" spans="3:3" x14ac:dyDescent="0.3">
      <c r="C1422" s="29"/>
    </row>
    <row r="1423" spans="3:3" x14ac:dyDescent="0.3">
      <c r="C1423" s="29"/>
    </row>
    <row r="1424" spans="3:3" x14ac:dyDescent="0.3">
      <c r="C1424" s="29"/>
    </row>
    <row r="1425" spans="3:3" x14ac:dyDescent="0.3">
      <c r="C1425" s="29"/>
    </row>
    <row r="1426" spans="3:3" x14ac:dyDescent="0.3">
      <c r="C1426" s="29"/>
    </row>
    <row r="1427" spans="3:3" x14ac:dyDescent="0.3">
      <c r="C1427" s="29"/>
    </row>
    <row r="1428" spans="3:3" x14ac:dyDescent="0.3">
      <c r="C1428" s="29"/>
    </row>
    <row r="1429" spans="3:3" x14ac:dyDescent="0.3">
      <c r="C1429" s="29"/>
    </row>
    <row r="1430" spans="3:3" x14ac:dyDescent="0.3">
      <c r="C1430" s="29"/>
    </row>
    <row r="1431" spans="3:3" x14ac:dyDescent="0.3">
      <c r="C1431" s="29"/>
    </row>
    <row r="1432" spans="3:3" x14ac:dyDescent="0.3">
      <c r="C1432" s="29"/>
    </row>
    <row r="1433" spans="3:3" x14ac:dyDescent="0.3">
      <c r="C1433" s="29"/>
    </row>
    <row r="1434" spans="3:3" x14ac:dyDescent="0.3">
      <c r="C1434" s="29"/>
    </row>
    <row r="1435" spans="3:3" x14ac:dyDescent="0.3">
      <c r="C1435" s="29"/>
    </row>
    <row r="1436" spans="3:3" x14ac:dyDescent="0.3">
      <c r="C1436" s="29"/>
    </row>
    <row r="1437" spans="3:3" x14ac:dyDescent="0.3">
      <c r="C1437" s="29"/>
    </row>
    <row r="1438" spans="3:3" x14ac:dyDescent="0.3">
      <c r="C1438" s="29"/>
    </row>
    <row r="1439" spans="3:3" x14ac:dyDescent="0.3">
      <c r="C1439" s="29"/>
    </row>
    <row r="1440" spans="3:3" x14ac:dyDescent="0.3">
      <c r="C1440" s="29"/>
    </row>
    <row r="1441" spans="3:3" x14ac:dyDescent="0.3">
      <c r="C1441" s="29"/>
    </row>
    <row r="1442" spans="3:3" x14ac:dyDescent="0.3">
      <c r="C1442" s="29"/>
    </row>
    <row r="1443" spans="3:3" x14ac:dyDescent="0.3">
      <c r="C1443" s="29"/>
    </row>
    <row r="1444" spans="3:3" x14ac:dyDescent="0.3">
      <c r="C1444" s="29"/>
    </row>
    <row r="1445" spans="3:3" x14ac:dyDescent="0.3">
      <c r="C1445" s="29"/>
    </row>
    <row r="1446" spans="3:3" x14ac:dyDescent="0.3">
      <c r="C1446" s="29"/>
    </row>
    <row r="1447" spans="3:3" x14ac:dyDescent="0.3">
      <c r="C1447" s="29"/>
    </row>
    <row r="1448" spans="3:3" x14ac:dyDescent="0.3">
      <c r="C1448" s="29"/>
    </row>
    <row r="1449" spans="3:3" x14ac:dyDescent="0.3">
      <c r="C1449" s="29"/>
    </row>
    <row r="1450" spans="3:3" x14ac:dyDescent="0.3">
      <c r="C1450" s="29"/>
    </row>
    <row r="1451" spans="3:3" x14ac:dyDescent="0.3">
      <c r="C1451" s="29"/>
    </row>
    <row r="1452" spans="3:3" x14ac:dyDescent="0.3">
      <c r="C1452" s="29"/>
    </row>
    <row r="1453" spans="3:3" x14ac:dyDescent="0.3">
      <c r="C1453" s="29"/>
    </row>
    <row r="1454" spans="3:3" x14ac:dyDescent="0.3">
      <c r="C1454" s="29"/>
    </row>
    <row r="1455" spans="3:3" x14ac:dyDescent="0.3">
      <c r="C1455" s="29"/>
    </row>
    <row r="1456" spans="3:3" x14ac:dyDescent="0.3">
      <c r="C1456" s="29"/>
    </row>
    <row r="1457" spans="3:3" x14ac:dyDescent="0.3">
      <c r="C1457" s="29"/>
    </row>
    <row r="1458" spans="3:3" x14ac:dyDescent="0.3">
      <c r="C1458" s="29"/>
    </row>
    <row r="1459" spans="3:3" x14ac:dyDescent="0.3">
      <c r="C1459" s="29"/>
    </row>
    <row r="1460" spans="3:3" x14ac:dyDescent="0.3">
      <c r="C1460" s="29"/>
    </row>
    <row r="1461" spans="3:3" x14ac:dyDescent="0.3">
      <c r="C1461" s="29"/>
    </row>
    <row r="1462" spans="3:3" x14ac:dyDescent="0.3">
      <c r="C1462" s="29"/>
    </row>
    <row r="1463" spans="3:3" x14ac:dyDescent="0.3">
      <c r="C1463" s="29"/>
    </row>
    <row r="1464" spans="3:3" x14ac:dyDescent="0.3">
      <c r="C1464" s="29"/>
    </row>
    <row r="1465" spans="3:3" x14ac:dyDescent="0.3">
      <c r="C1465" s="29"/>
    </row>
    <row r="1466" spans="3:3" x14ac:dyDescent="0.3">
      <c r="C1466" s="29"/>
    </row>
    <row r="1467" spans="3:3" x14ac:dyDescent="0.3">
      <c r="C1467" s="29"/>
    </row>
    <row r="1468" spans="3:3" x14ac:dyDescent="0.3">
      <c r="C1468" s="29"/>
    </row>
    <row r="1469" spans="3:3" x14ac:dyDescent="0.3">
      <c r="C1469" s="29"/>
    </row>
    <row r="1470" spans="3:3" x14ac:dyDescent="0.3">
      <c r="C1470" s="29"/>
    </row>
    <row r="1471" spans="3:3" x14ac:dyDescent="0.3">
      <c r="C1471" s="29"/>
    </row>
    <row r="1472" spans="3:3" x14ac:dyDescent="0.3">
      <c r="C1472" s="29"/>
    </row>
    <row r="1473" spans="3:3" x14ac:dyDescent="0.3">
      <c r="C1473" s="29"/>
    </row>
    <row r="1474" spans="3:3" x14ac:dyDescent="0.3">
      <c r="C1474" s="29"/>
    </row>
    <row r="1475" spans="3:3" x14ac:dyDescent="0.3">
      <c r="C1475" s="29"/>
    </row>
    <row r="1476" spans="3:3" x14ac:dyDescent="0.3">
      <c r="C1476" s="29"/>
    </row>
    <row r="1477" spans="3:3" x14ac:dyDescent="0.3">
      <c r="C1477" s="29"/>
    </row>
    <row r="1478" spans="3:3" x14ac:dyDescent="0.3">
      <c r="C1478" s="29"/>
    </row>
    <row r="1479" spans="3:3" x14ac:dyDescent="0.3">
      <c r="C1479" s="29"/>
    </row>
    <row r="1480" spans="3:3" x14ac:dyDescent="0.3">
      <c r="C1480" s="29"/>
    </row>
    <row r="1481" spans="3:3" x14ac:dyDescent="0.3">
      <c r="C1481" s="29"/>
    </row>
    <row r="1482" spans="3:3" x14ac:dyDescent="0.3">
      <c r="C1482" s="29"/>
    </row>
    <row r="1483" spans="3:3" x14ac:dyDescent="0.3">
      <c r="C1483" s="29"/>
    </row>
    <row r="1484" spans="3:3" x14ac:dyDescent="0.3">
      <c r="C1484" s="29"/>
    </row>
    <row r="1485" spans="3:3" x14ac:dyDescent="0.3">
      <c r="C1485" s="29"/>
    </row>
    <row r="1486" spans="3:3" x14ac:dyDescent="0.3">
      <c r="C1486" s="29"/>
    </row>
    <row r="1487" spans="3:3" x14ac:dyDescent="0.3">
      <c r="C1487" s="29"/>
    </row>
    <row r="1488" spans="3:3" x14ac:dyDescent="0.3">
      <c r="C1488" s="29"/>
    </row>
    <row r="1489" spans="3:3" x14ac:dyDescent="0.3">
      <c r="C1489" s="29"/>
    </row>
    <row r="1490" spans="3:3" x14ac:dyDescent="0.3">
      <c r="C1490" s="29"/>
    </row>
    <row r="1491" spans="3:3" x14ac:dyDescent="0.3">
      <c r="C1491" s="29"/>
    </row>
    <row r="1492" spans="3:3" x14ac:dyDescent="0.3">
      <c r="C1492" s="29"/>
    </row>
    <row r="1493" spans="3:3" x14ac:dyDescent="0.3">
      <c r="C1493" s="29"/>
    </row>
    <row r="1494" spans="3:3" x14ac:dyDescent="0.3">
      <c r="C1494" s="29"/>
    </row>
    <row r="1495" spans="3:3" x14ac:dyDescent="0.3">
      <c r="C1495" s="29"/>
    </row>
    <row r="1496" spans="3:3" x14ac:dyDescent="0.3">
      <c r="C1496" s="29"/>
    </row>
    <row r="1497" spans="3:3" x14ac:dyDescent="0.3">
      <c r="C1497" s="29"/>
    </row>
    <row r="1498" spans="3:3" x14ac:dyDescent="0.3">
      <c r="C1498" s="29"/>
    </row>
    <row r="1499" spans="3:3" x14ac:dyDescent="0.3">
      <c r="C1499" s="29"/>
    </row>
    <row r="1500" spans="3:3" x14ac:dyDescent="0.3">
      <c r="C1500" s="29"/>
    </row>
    <row r="1501" spans="3:3" x14ac:dyDescent="0.3">
      <c r="C1501" s="29"/>
    </row>
    <row r="1502" spans="3:3" x14ac:dyDescent="0.3">
      <c r="C1502" s="29"/>
    </row>
    <row r="1503" spans="3:3" x14ac:dyDescent="0.3">
      <c r="C1503" s="29"/>
    </row>
    <row r="1504" spans="3:3" x14ac:dyDescent="0.3">
      <c r="C1504" s="29"/>
    </row>
    <row r="1505" spans="3:3" x14ac:dyDescent="0.3">
      <c r="C1505" s="29"/>
    </row>
    <row r="1506" spans="3:3" x14ac:dyDescent="0.3">
      <c r="C1506" s="29"/>
    </row>
    <row r="1507" spans="3:3" x14ac:dyDescent="0.3">
      <c r="C1507" s="29"/>
    </row>
    <row r="1508" spans="3:3" x14ac:dyDescent="0.3">
      <c r="C1508" s="29"/>
    </row>
    <row r="1509" spans="3:3" x14ac:dyDescent="0.3">
      <c r="C1509" s="29"/>
    </row>
    <row r="1510" spans="3:3" x14ac:dyDescent="0.3">
      <c r="C1510" s="29"/>
    </row>
    <row r="1511" spans="3:3" x14ac:dyDescent="0.3">
      <c r="C1511" s="29"/>
    </row>
    <row r="1512" spans="3:3" x14ac:dyDescent="0.3">
      <c r="C1512" s="29"/>
    </row>
    <row r="1513" spans="3:3" x14ac:dyDescent="0.3">
      <c r="C1513" s="29"/>
    </row>
    <row r="1514" spans="3:3" x14ac:dyDescent="0.3">
      <c r="C1514" s="29"/>
    </row>
    <row r="1515" spans="3:3" x14ac:dyDescent="0.3">
      <c r="C1515" s="29"/>
    </row>
    <row r="1516" spans="3:3" x14ac:dyDescent="0.3">
      <c r="C1516" s="29"/>
    </row>
    <row r="1517" spans="3:3" x14ac:dyDescent="0.3">
      <c r="C1517" s="29"/>
    </row>
    <row r="1518" spans="3:3" x14ac:dyDescent="0.3">
      <c r="C1518" s="29"/>
    </row>
    <row r="1519" spans="3:3" x14ac:dyDescent="0.3">
      <c r="C1519" s="29"/>
    </row>
    <row r="1520" spans="3:3" x14ac:dyDescent="0.3">
      <c r="C1520" s="29"/>
    </row>
    <row r="1521" spans="3:3" x14ac:dyDescent="0.3">
      <c r="C1521" s="29"/>
    </row>
    <row r="1522" spans="3:3" x14ac:dyDescent="0.3">
      <c r="C1522" s="29"/>
    </row>
    <row r="1523" spans="3:3" x14ac:dyDescent="0.3">
      <c r="C1523" s="29"/>
    </row>
    <row r="1524" spans="3:3" x14ac:dyDescent="0.3">
      <c r="C1524" s="29"/>
    </row>
    <row r="1525" spans="3:3" x14ac:dyDescent="0.3">
      <c r="C1525" s="29"/>
    </row>
    <row r="1526" spans="3:3" x14ac:dyDescent="0.3">
      <c r="C1526" s="29"/>
    </row>
    <row r="1527" spans="3:3" x14ac:dyDescent="0.3">
      <c r="C1527" s="29"/>
    </row>
    <row r="1528" spans="3:3" x14ac:dyDescent="0.3">
      <c r="C1528" s="29"/>
    </row>
    <row r="1529" spans="3:3" x14ac:dyDescent="0.3">
      <c r="C1529" s="29"/>
    </row>
    <row r="1530" spans="3:3" x14ac:dyDescent="0.3">
      <c r="C1530" s="29"/>
    </row>
    <row r="1531" spans="3:3" x14ac:dyDescent="0.3">
      <c r="C1531" s="29"/>
    </row>
    <row r="1532" spans="3:3" x14ac:dyDescent="0.3">
      <c r="C1532" s="29"/>
    </row>
    <row r="1533" spans="3:3" x14ac:dyDescent="0.3">
      <c r="C1533" s="29"/>
    </row>
    <row r="1534" spans="3:3" x14ac:dyDescent="0.3">
      <c r="C1534" s="29"/>
    </row>
    <row r="1535" spans="3:3" x14ac:dyDescent="0.3">
      <c r="C1535" s="29"/>
    </row>
    <row r="1536" spans="3:3" x14ac:dyDescent="0.3">
      <c r="C1536" s="29"/>
    </row>
    <row r="1537" spans="3:3" x14ac:dyDescent="0.3">
      <c r="C1537" s="29"/>
    </row>
    <row r="1538" spans="3:3" x14ac:dyDescent="0.3">
      <c r="C1538" s="29"/>
    </row>
    <row r="1539" spans="3:3" x14ac:dyDescent="0.3">
      <c r="C1539" s="29"/>
    </row>
    <row r="1540" spans="3:3" x14ac:dyDescent="0.3">
      <c r="C1540" s="29"/>
    </row>
    <row r="1541" spans="3:3" x14ac:dyDescent="0.3">
      <c r="C1541" s="29"/>
    </row>
    <row r="1542" spans="3:3" x14ac:dyDescent="0.3">
      <c r="C1542" s="29"/>
    </row>
    <row r="1543" spans="3:3" x14ac:dyDescent="0.3">
      <c r="C1543" s="29"/>
    </row>
    <row r="1544" spans="3:3" x14ac:dyDescent="0.3">
      <c r="C1544" s="29"/>
    </row>
    <row r="1545" spans="3:3" x14ac:dyDescent="0.3">
      <c r="C1545" s="29"/>
    </row>
    <row r="1546" spans="3:3" x14ac:dyDescent="0.3">
      <c r="C1546" s="29"/>
    </row>
    <row r="1547" spans="3:3" x14ac:dyDescent="0.3">
      <c r="C1547" s="29"/>
    </row>
    <row r="1548" spans="3:3" x14ac:dyDescent="0.3">
      <c r="C1548" s="29"/>
    </row>
    <row r="1549" spans="3:3" x14ac:dyDescent="0.3">
      <c r="C1549" s="29"/>
    </row>
    <row r="1550" spans="3:3" x14ac:dyDescent="0.3">
      <c r="C1550" s="29"/>
    </row>
    <row r="1551" spans="3:3" x14ac:dyDescent="0.3">
      <c r="C1551" s="29"/>
    </row>
    <row r="1552" spans="3:3" x14ac:dyDescent="0.3">
      <c r="C1552" s="29"/>
    </row>
    <row r="1553" spans="3:3" x14ac:dyDescent="0.3">
      <c r="C1553" s="29"/>
    </row>
    <row r="1554" spans="3:3" x14ac:dyDescent="0.3">
      <c r="C1554" s="29"/>
    </row>
    <row r="1555" spans="3:3" x14ac:dyDescent="0.3">
      <c r="C1555" s="29"/>
    </row>
    <row r="1556" spans="3:3" x14ac:dyDescent="0.3">
      <c r="C1556" s="29"/>
    </row>
    <row r="1557" spans="3:3" x14ac:dyDescent="0.3">
      <c r="C1557" s="29"/>
    </row>
    <row r="1558" spans="3:3" x14ac:dyDescent="0.3">
      <c r="C1558" s="29"/>
    </row>
    <row r="1559" spans="3:3" x14ac:dyDescent="0.3">
      <c r="C1559" s="29"/>
    </row>
    <row r="1560" spans="3:3" x14ac:dyDescent="0.3">
      <c r="C1560" s="29"/>
    </row>
    <row r="1561" spans="3:3" x14ac:dyDescent="0.3">
      <c r="C1561" s="29"/>
    </row>
    <row r="1562" spans="3:3" x14ac:dyDescent="0.3">
      <c r="C1562" s="29"/>
    </row>
    <row r="1563" spans="3:3" x14ac:dyDescent="0.3">
      <c r="C1563" s="29"/>
    </row>
    <row r="1564" spans="3:3" x14ac:dyDescent="0.3">
      <c r="C1564" s="29"/>
    </row>
    <row r="1565" spans="3:3" x14ac:dyDescent="0.3">
      <c r="C1565" s="29"/>
    </row>
    <row r="1566" spans="3:3" x14ac:dyDescent="0.3">
      <c r="C1566" s="29"/>
    </row>
    <row r="1567" spans="3:3" x14ac:dyDescent="0.3">
      <c r="C1567" s="29"/>
    </row>
    <row r="1568" spans="3:3" x14ac:dyDescent="0.3">
      <c r="C1568" s="29"/>
    </row>
    <row r="1569" spans="3:3" x14ac:dyDescent="0.3">
      <c r="C1569" s="29"/>
    </row>
    <row r="1570" spans="3:3" x14ac:dyDescent="0.3">
      <c r="C1570" s="29"/>
    </row>
    <row r="1571" spans="3:3" x14ac:dyDescent="0.3">
      <c r="C1571" s="29"/>
    </row>
    <row r="1572" spans="3:3" x14ac:dyDescent="0.3">
      <c r="C1572" s="29"/>
    </row>
    <row r="1573" spans="3:3" x14ac:dyDescent="0.3">
      <c r="C1573" s="29"/>
    </row>
    <row r="1574" spans="3:3" x14ac:dyDescent="0.3">
      <c r="C1574" s="29"/>
    </row>
    <row r="1575" spans="3:3" x14ac:dyDescent="0.3">
      <c r="C1575" s="29"/>
    </row>
    <row r="1576" spans="3:3" x14ac:dyDescent="0.3">
      <c r="C1576" s="29"/>
    </row>
    <row r="1577" spans="3:3" x14ac:dyDescent="0.3">
      <c r="C1577" s="29"/>
    </row>
    <row r="1578" spans="3:3" x14ac:dyDescent="0.3">
      <c r="C1578" s="29"/>
    </row>
    <row r="1579" spans="3:3" x14ac:dyDescent="0.3">
      <c r="C1579" s="29"/>
    </row>
    <row r="1580" spans="3:3" x14ac:dyDescent="0.3">
      <c r="C1580" s="29"/>
    </row>
    <row r="1581" spans="3:3" x14ac:dyDescent="0.3">
      <c r="C1581" s="29"/>
    </row>
    <row r="1582" spans="3:3" x14ac:dyDescent="0.3">
      <c r="C1582" s="29"/>
    </row>
    <row r="1583" spans="3:3" x14ac:dyDescent="0.3">
      <c r="C1583" s="29"/>
    </row>
    <row r="1584" spans="3:3" x14ac:dyDescent="0.3">
      <c r="C1584" s="29"/>
    </row>
    <row r="1585" spans="3:3" x14ac:dyDescent="0.3">
      <c r="C1585" s="29"/>
    </row>
    <row r="1586" spans="3:3" x14ac:dyDescent="0.3">
      <c r="C1586" s="29"/>
    </row>
    <row r="1587" spans="3:3" x14ac:dyDescent="0.3">
      <c r="C1587" s="29"/>
    </row>
    <row r="1588" spans="3:3" x14ac:dyDescent="0.3">
      <c r="C1588" s="29"/>
    </row>
    <row r="1589" spans="3:3" x14ac:dyDescent="0.3">
      <c r="C1589" s="29"/>
    </row>
    <row r="1590" spans="3:3" x14ac:dyDescent="0.3">
      <c r="C1590" s="29"/>
    </row>
    <row r="1591" spans="3:3" x14ac:dyDescent="0.3">
      <c r="C1591" s="29"/>
    </row>
    <row r="1592" spans="3:3" x14ac:dyDescent="0.3">
      <c r="C1592" s="29"/>
    </row>
    <row r="1593" spans="3:3" x14ac:dyDescent="0.3">
      <c r="C1593" s="29"/>
    </row>
    <row r="1594" spans="3:3" x14ac:dyDescent="0.3">
      <c r="C1594" s="29"/>
    </row>
    <row r="1595" spans="3:3" x14ac:dyDescent="0.3">
      <c r="C1595" s="29"/>
    </row>
    <row r="1596" spans="3:3" x14ac:dyDescent="0.3">
      <c r="C1596" s="29"/>
    </row>
    <row r="1597" spans="3:3" x14ac:dyDescent="0.3">
      <c r="C1597" s="29"/>
    </row>
    <row r="1598" spans="3:3" x14ac:dyDescent="0.3">
      <c r="C1598" s="29"/>
    </row>
    <row r="1599" spans="3:3" x14ac:dyDescent="0.3">
      <c r="C1599" s="29"/>
    </row>
    <row r="1600" spans="3:3" x14ac:dyDescent="0.3">
      <c r="C1600" s="29"/>
    </row>
    <row r="1601" spans="3:3" x14ac:dyDescent="0.3">
      <c r="C1601" s="29"/>
    </row>
    <row r="1602" spans="3:3" x14ac:dyDescent="0.3">
      <c r="C1602" s="29"/>
    </row>
    <row r="1603" spans="3:3" x14ac:dyDescent="0.3">
      <c r="C1603" s="29"/>
    </row>
    <row r="1604" spans="3:3" x14ac:dyDescent="0.3">
      <c r="C1604" s="29"/>
    </row>
    <row r="1605" spans="3:3" x14ac:dyDescent="0.3">
      <c r="C1605" s="29"/>
    </row>
    <row r="1606" spans="3:3" x14ac:dyDescent="0.3">
      <c r="C1606" s="29"/>
    </row>
    <row r="1607" spans="3:3" x14ac:dyDescent="0.3">
      <c r="C1607" s="29"/>
    </row>
    <row r="1608" spans="3:3" x14ac:dyDescent="0.3">
      <c r="C1608" s="29"/>
    </row>
    <row r="1609" spans="3:3" x14ac:dyDescent="0.3">
      <c r="C1609" s="29"/>
    </row>
    <row r="1610" spans="3:3" x14ac:dyDescent="0.3">
      <c r="C1610" s="29"/>
    </row>
    <row r="1611" spans="3:3" x14ac:dyDescent="0.3">
      <c r="C1611" s="29"/>
    </row>
    <row r="1612" spans="3:3" x14ac:dyDescent="0.3">
      <c r="C1612" s="29"/>
    </row>
    <row r="1613" spans="3:3" x14ac:dyDescent="0.3">
      <c r="C1613" s="29"/>
    </row>
    <row r="1614" spans="3:3" x14ac:dyDescent="0.3">
      <c r="C1614" s="29"/>
    </row>
    <row r="1615" spans="3:3" x14ac:dyDescent="0.3">
      <c r="C1615" s="29"/>
    </row>
    <row r="1616" spans="3:3" x14ac:dyDescent="0.3">
      <c r="C1616" s="29"/>
    </row>
    <row r="1617" spans="3:3" x14ac:dyDescent="0.3">
      <c r="C1617" s="29"/>
    </row>
    <row r="1618" spans="3:3" x14ac:dyDescent="0.3">
      <c r="C1618" s="29"/>
    </row>
    <row r="1619" spans="3:3" x14ac:dyDescent="0.3">
      <c r="C1619" s="29"/>
    </row>
    <row r="1620" spans="3:3" x14ac:dyDescent="0.3">
      <c r="C1620" s="29"/>
    </row>
    <row r="1621" spans="3:3" x14ac:dyDescent="0.3">
      <c r="C1621" s="29"/>
    </row>
    <row r="1622" spans="3:3" x14ac:dyDescent="0.3">
      <c r="C1622" s="29"/>
    </row>
    <row r="1623" spans="3:3" x14ac:dyDescent="0.3">
      <c r="C1623" s="29"/>
    </row>
    <row r="1624" spans="3:3" x14ac:dyDescent="0.3">
      <c r="C1624" s="29"/>
    </row>
    <row r="1625" spans="3:3" x14ac:dyDescent="0.3">
      <c r="C1625" s="29"/>
    </row>
    <row r="1626" spans="3:3" x14ac:dyDescent="0.3">
      <c r="C1626" s="29"/>
    </row>
    <row r="1627" spans="3:3" x14ac:dyDescent="0.3">
      <c r="C1627" s="29"/>
    </row>
    <row r="1628" spans="3:3" x14ac:dyDescent="0.3">
      <c r="C1628" s="29"/>
    </row>
    <row r="1629" spans="3:3" x14ac:dyDescent="0.3">
      <c r="C1629" s="29"/>
    </row>
    <row r="1630" spans="3:3" x14ac:dyDescent="0.3">
      <c r="C1630" s="29"/>
    </row>
    <row r="1631" spans="3:3" x14ac:dyDescent="0.3">
      <c r="C1631" s="29"/>
    </row>
    <row r="1632" spans="3:3" x14ac:dyDescent="0.3">
      <c r="C1632" s="29"/>
    </row>
    <row r="1633" spans="3:3" x14ac:dyDescent="0.3">
      <c r="C1633" s="29"/>
    </row>
    <row r="1634" spans="3:3" x14ac:dyDescent="0.3">
      <c r="C1634" s="29"/>
    </row>
    <row r="1635" spans="3:3" x14ac:dyDescent="0.3">
      <c r="C1635" s="29"/>
    </row>
    <row r="1636" spans="3:3" x14ac:dyDescent="0.3">
      <c r="C1636" s="29"/>
    </row>
    <row r="1637" spans="3:3" x14ac:dyDescent="0.3">
      <c r="C1637" s="29"/>
    </row>
    <row r="1638" spans="3:3" x14ac:dyDescent="0.3">
      <c r="C1638" s="29"/>
    </row>
    <row r="1639" spans="3:3" x14ac:dyDescent="0.3">
      <c r="C1639" s="29"/>
    </row>
    <row r="1640" spans="3:3" x14ac:dyDescent="0.3">
      <c r="C1640" s="29"/>
    </row>
    <row r="1641" spans="3:3" x14ac:dyDescent="0.3">
      <c r="C1641" s="29"/>
    </row>
    <row r="1642" spans="3:3" x14ac:dyDescent="0.3">
      <c r="C1642" s="29"/>
    </row>
    <row r="1643" spans="3:3" x14ac:dyDescent="0.3">
      <c r="C1643" s="29"/>
    </row>
    <row r="1644" spans="3:3" x14ac:dyDescent="0.3">
      <c r="C1644" s="29"/>
    </row>
    <row r="1645" spans="3:3" x14ac:dyDescent="0.3">
      <c r="C1645" s="29"/>
    </row>
    <row r="1646" spans="3:3" x14ac:dyDescent="0.3">
      <c r="C1646" s="29"/>
    </row>
    <row r="1647" spans="3:3" x14ac:dyDescent="0.3">
      <c r="C1647" s="29"/>
    </row>
    <row r="1648" spans="3:3" x14ac:dyDescent="0.3">
      <c r="C1648" s="29"/>
    </row>
    <row r="1649" spans="3:3" x14ac:dyDescent="0.3">
      <c r="C1649" s="29"/>
    </row>
    <row r="1650" spans="3:3" x14ac:dyDescent="0.3">
      <c r="C1650" s="29"/>
    </row>
    <row r="1651" spans="3:3" x14ac:dyDescent="0.3">
      <c r="C1651" s="29"/>
    </row>
    <row r="1652" spans="3:3" x14ac:dyDescent="0.3">
      <c r="C1652" s="29"/>
    </row>
    <row r="1653" spans="3:3" x14ac:dyDescent="0.3">
      <c r="C1653" s="29"/>
    </row>
    <row r="1654" spans="3:3" x14ac:dyDescent="0.3">
      <c r="C1654" s="29"/>
    </row>
    <row r="1655" spans="3:3" x14ac:dyDescent="0.3">
      <c r="C1655" s="29"/>
    </row>
    <row r="1656" spans="3:3" x14ac:dyDescent="0.3">
      <c r="C1656" s="29"/>
    </row>
    <row r="1657" spans="3:3" x14ac:dyDescent="0.3">
      <c r="C1657" s="29"/>
    </row>
    <row r="1658" spans="3:3" x14ac:dyDescent="0.3">
      <c r="C1658" s="29"/>
    </row>
    <row r="1659" spans="3:3" x14ac:dyDescent="0.3">
      <c r="C1659" s="29"/>
    </row>
    <row r="1660" spans="3:3" x14ac:dyDescent="0.3">
      <c r="C1660" s="29"/>
    </row>
    <row r="1661" spans="3:3" x14ac:dyDescent="0.3">
      <c r="C1661" s="29"/>
    </row>
    <row r="1662" spans="3:3" x14ac:dyDescent="0.3">
      <c r="C1662" s="29"/>
    </row>
    <row r="1663" spans="3:3" x14ac:dyDescent="0.3">
      <c r="C1663" s="29"/>
    </row>
    <row r="1664" spans="3:3" x14ac:dyDescent="0.3">
      <c r="C1664" s="29"/>
    </row>
    <row r="1665" spans="3:3" x14ac:dyDescent="0.3">
      <c r="C1665" s="29"/>
    </row>
    <row r="1666" spans="3:3" x14ac:dyDescent="0.3">
      <c r="C1666" s="29"/>
    </row>
    <row r="1667" spans="3:3" x14ac:dyDescent="0.3">
      <c r="C1667" s="29"/>
    </row>
    <row r="1668" spans="3:3" x14ac:dyDescent="0.3">
      <c r="C1668" s="29"/>
    </row>
    <row r="1669" spans="3:3" x14ac:dyDescent="0.3">
      <c r="C1669" s="29"/>
    </row>
    <row r="1670" spans="3:3" x14ac:dyDescent="0.3">
      <c r="C1670" s="29"/>
    </row>
    <row r="1671" spans="3:3" x14ac:dyDescent="0.3">
      <c r="C1671" s="29"/>
    </row>
    <row r="1672" spans="3:3" x14ac:dyDescent="0.3">
      <c r="C1672" s="29"/>
    </row>
    <row r="1673" spans="3:3" x14ac:dyDescent="0.3">
      <c r="C1673" s="29"/>
    </row>
    <row r="1674" spans="3:3" x14ac:dyDescent="0.3">
      <c r="C1674" s="29"/>
    </row>
    <row r="1675" spans="3:3" x14ac:dyDescent="0.3">
      <c r="C1675" s="29"/>
    </row>
    <row r="1676" spans="3:3" x14ac:dyDescent="0.3">
      <c r="C1676" s="29"/>
    </row>
    <row r="1677" spans="3:3" x14ac:dyDescent="0.3">
      <c r="C1677" s="29"/>
    </row>
    <row r="1678" spans="3:3" x14ac:dyDescent="0.3">
      <c r="C1678" s="29"/>
    </row>
    <row r="1679" spans="3:3" x14ac:dyDescent="0.3">
      <c r="C1679" s="29"/>
    </row>
    <row r="1680" spans="3:3" x14ac:dyDescent="0.3">
      <c r="C1680" s="29"/>
    </row>
    <row r="1681" spans="3:3" x14ac:dyDescent="0.3">
      <c r="C1681" s="29"/>
    </row>
    <row r="1682" spans="3:3" x14ac:dyDescent="0.3">
      <c r="C1682" s="29"/>
    </row>
    <row r="1683" spans="3:3" x14ac:dyDescent="0.3">
      <c r="C1683" s="29"/>
    </row>
    <row r="1684" spans="3:3" x14ac:dyDescent="0.3">
      <c r="C1684" s="29"/>
    </row>
    <row r="1685" spans="3:3" x14ac:dyDescent="0.3">
      <c r="C1685" s="29"/>
    </row>
    <row r="1686" spans="3:3" x14ac:dyDescent="0.3">
      <c r="C1686" s="29"/>
    </row>
    <row r="1687" spans="3:3" x14ac:dyDescent="0.3">
      <c r="C1687" s="29"/>
    </row>
    <row r="1688" spans="3:3" x14ac:dyDescent="0.3">
      <c r="C1688" s="29"/>
    </row>
    <row r="1689" spans="3:3" x14ac:dyDescent="0.3">
      <c r="C1689" s="29"/>
    </row>
    <row r="1690" spans="3:3" x14ac:dyDescent="0.3">
      <c r="C1690" s="29"/>
    </row>
    <row r="1691" spans="3:3" x14ac:dyDescent="0.3">
      <c r="C1691" s="29"/>
    </row>
    <row r="1692" spans="3:3" x14ac:dyDescent="0.3">
      <c r="C1692" s="29"/>
    </row>
    <row r="1693" spans="3:3" x14ac:dyDescent="0.3">
      <c r="C1693" s="29"/>
    </row>
    <row r="1694" spans="3:3" x14ac:dyDescent="0.3">
      <c r="C1694" s="29"/>
    </row>
    <row r="1695" spans="3:3" x14ac:dyDescent="0.3">
      <c r="C1695" s="29"/>
    </row>
    <row r="1696" spans="3:3" x14ac:dyDescent="0.3">
      <c r="C1696" s="29"/>
    </row>
    <row r="1697" spans="3:3" x14ac:dyDescent="0.3">
      <c r="C1697" s="29"/>
    </row>
    <row r="1698" spans="3:3" x14ac:dyDescent="0.3">
      <c r="C1698" s="29"/>
    </row>
    <row r="1699" spans="3:3" x14ac:dyDescent="0.3">
      <c r="C1699" s="29"/>
    </row>
    <row r="1700" spans="3:3" x14ac:dyDescent="0.3">
      <c r="C1700" s="29"/>
    </row>
    <row r="1701" spans="3:3" x14ac:dyDescent="0.3">
      <c r="C1701" s="29"/>
    </row>
    <row r="1702" spans="3:3" x14ac:dyDescent="0.3">
      <c r="C1702" s="29"/>
    </row>
    <row r="1703" spans="3:3" x14ac:dyDescent="0.3">
      <c r="C1703" s="29"/>
    </row>
    <row r="1704" spans="3:3" x14ac:dyDescent="0.3">
      <c r="C1704" s="29"/>
    </row>
    <row r="1705" spans="3:3" x14ac:dyDescent="0.3">
      <c r="C1705" s="29"/>
    </row>
    <row r="1706" spans="3:3" x14ac:dyDescent="0.3">
      <c r="C1706" s="29"/>
    </row>
    <row r="1707" spans="3:3" x14ac:dyDescent="0.3">
      <c r="C1707" s="29"/>
    </row>
    <row r="1708" spans="3:3" x14ac:dyDescent="0.3">
      <c r="C1708" s="29"/>
    </row>
    <row r="1709" spans="3:3" x14ac:dyDescent="0.3">
      <c r="C1709" s="29"/>
    </row>
    <row r="1710" spans="3:3" x14ac:dyDescent="0.3">
      <c r="C1710" s="29"/>
    </row>
    <row r="1711" spans="3:3" x14ac:dyDescent="0.3">
      <c r="C1711" s="29"/>
    </row>
    <row r="1712" spans="3:3" x14ac:dyDescent="0.3">
      <c r="C1712" s="29"/>
    </row>
    <row r="1713" spans="3:3" x14ac:dyDescent="0.3">
      <c r="C1713" s="29"/>
    </row>
    <row r="1714" spans="3:3" x14ac:dyDescent="0.3">
      <c r="C1714" s="29"/>
    </row>
    <row r="1715" spans="3:3" x14ac:dyDescent="0.3">
      <c r="C1715" s="29"/>
    </row>
    <row r="1716" spans="3:3" x14ac:dyDescent="0.3">
      <c r="C1716" s="29"/>
    </row>
    <row r="1717" spans="3:3" x14ac:dyDescent="0.3">
      <c r="C1717" s="29"/>
    </row>
    <row r="1718" spans="3:3" x14ac:dyDescent="0.3">
      <c r="C1718" s="29"/>
    </row>
    <row r="1719" spans="3:3" x14ac:dyDescent="0.3">
      <c r="C1719" s="29"/>
    </row>
    <row r="1720" spans="3:3" x14ac:dyDescent="0.3">
      <c r="C1720" s="29"/>
    </row>
    <row r="1721" spans="3:3" x14ac:dyDescent="0.3">
      <c r="C1721" s="29"/>
    </row>
    <row r="1722" spans="3:3" x14ac:dyDescent="0.3">
      <c r="C1722" s="29"/>
    </row>
    <row r="1723" spans="3:3" x14ac:dyDescent="0.3">
      <c r="C1723" s="29"/>
    </row>
    <row r="1724" spans="3:3" x14ac:dyDescent="0.3">
      <c r="C1724" s="29"/>
    </row>
    <row r="1725" spans="3:3" x14ac:dyDescent="0.3">
      <c r="C1725" s="29"/>
    </row>
    <row r="1726" spans="3:3" x14ac:dyDescent="0.3">
      <c r="C1726" s="29"/>
    </row>
    <row r="1727" spans="3:3" x14ac:dyDescent="0.3">
      <c r="C1727" s="29"/>
    </row>
    <row r="1728" spans="3:3" x14ac:dyDescent="0.3">
      <c r="C1728" s="29"/>
    </row>
    <row r="1729" spans="3:3" x14ac:dyDescent="0.3">
      <c r="C1729" s="29"/>
    </row>
    <row r="1730" spans="3:3" x14ac:dyDescent="0.3">
      <c r="C1730" s="29"/>
    </row>
    <row r="1731" spans="3:3" x14ac:dyDescent="0.3">
      <c r="C1731" s="29"/>
    </row>
    <row r="1732" spans="3:3" x14ac:dyDescent="0.3">
      <c r="C1732" s="29"/>
    </row>
    <row r="1733" spans="3:3" x14ac:dyDescent="0.3">
      <c r="C1733" s="29"/>
    </row>
    <row r="1734" spans="3:3" x14ac:dyDescent="0.3">
      <c r="C1734" s="29"/>
    </row>
    <row r="1735" spans="3:3" x14ac:dyDescent="0.3">
      <c r="C1735" s="29"/>
    </row>
    <row r="1736" spans="3:3" x14ac:dyDescent="0.3">
      <c r="C1736" s="29"/>
    </row>
    <row r="1737" spans="3:3" x14ac:dyDescent="0.3">
      <c r="C1737" s="29"/>
    </row>
    <row r="1738" spans="3:3" x14ac:dyDescent="0.3">
      <c r="C1738" s="29"/>
    </row>
    <row r="1739" spans="3:3" x14ac:dyDescent="0.3">
      <c r="C1739" s="29"/>
    </row>
    <row r="1740" spans="3:3" x14ac:dyDescent="0.3">
      <c r="C1740" s="29"/>
    </row>
    <row r="1741" spans="3:3" x14ac:dyDescent="0.3">
      <c r="C1741" s="29"/>
    </row>
    <row r="1742" spans="3:3" x14ac:dyDescent="0.3">
      <c r="C1742" s="29"/>
    </row>
    <row r="1743" spans="3:3" x14ac:dyDescent="0.3">
      <c r="C1743" s="29"/>
    </row>
    <row r="1744" spans="3:3" x14ac:dyDescent="0.3">
      <c r="C1744" s="29"/>
    </row>
    <row r="1745" spans="3:3" x14ac:dyDescent="0.3">
      <c r="C1745" s="29"/>
    </row>
    <row r="1746" spans="3:3" x14ac:dyDescent="0.3">
      <c r="C1746" s="29"/>
    </row>
    <row r="1747" spans="3:3" x14ac:dyDescent="0.3">
      <c r="C1747" s="29"/>
    </row>
    <row r="1748" spans="3:3" x14ac:dyDescent="0.3">
      <c r="C1748" s="29"/>
    </row>
    <row r="1749" spans="3:3" x14ac:dyDescent="0.3">
      <c r="C1749" s="29"/>
    </row>
    <row r="1750" spans="3:3" x14ac:dyDescent="0.3">
      <c r="C1750" s="29"/>
    </row>
    <row r="1751" spans="3:3" x14ac:dyDescent="0.3">
      <c r="C1751" s="29"/>
    </row>
    <row r="1752" spans="3:3" x14ac:dyDescent="0.3">
      <c r="C1752" s="29"/>
    </row>
    <row r="1753" spans="3:3" x14ac:dyDescent="0.3">
      <c r="C1753" s="29"/>
    </row>
    <row r="1754" spans="3:3" x14ac:dyDescent="0.3">
      <c r="C1754" s="29"/>
    </row>
    <row r="1755" spans="3:3" x14ac:dyDescent="0.3">
      <c r="C1755" s="29"/>
    </row>
    <row r="1756" spans="3:3" x14ac:dyDescent="0.3">
      <c r="C1756" s="29"/>
    </row>
    <row r="1757" spans="3:3" x14ac:dyDescent="0.3">
      <c r="C1757" s="29"/>
    </row>
    <row r="1758" spans="3:3" x14ac:dyDescent="0.3">
      <c r="C1758" s="29"/>
    </row>
    <row r="1759" spans="3:3" x14ac:dyDescent="0.3">
      <c r="C1759" s="29"/>
    </row>
    <row r="1760" spans="3:3" x14ac:dyDescent="0.3">
      <c r="C1760" s="29"/>
    </row>
    <row r="1761" spans="3:3" x14ac:dyDescent="0.3">
      <c r="C1761" s="29"/>
    </row>
    <row r="1762" spans="3:3" x14ac:dyDescent="0.3">
      <c r="C1762" s="29"/>
    </row>
    <row r="1763" spans="3:3" x14ac:dyDescent="0.3">
      <c r="C1763" s="29"/>
    </row>
    <row r="1764" spans="3:3" x14ac:dyDescent="0.3">
      <c r="C1764" s="29"/>
    </row>
    <row r="1765" spans="3:3" x14ac:dyDescent="0.3">
      <c r="C1765" s="29"/>
    </row>
    <row r="1766" spans="3:3" x14ac:dyDescent="0.3">
      <c r="C1766" s="29"/>
    </row>
    <row r="1767" spans="3:3" x14ac:dyDescent="0.3">
      <c r="C1767" s="29"/>
    </row>
    <row r="1768" spans="3:3" x14ac:dyDescent="0.3">
      <c r="C1768" s="29"/>
    </row>
    <row r="1769" spans="3:3" x14ac:dyDescent="0.3">
      <c r="C1769" s="29"/>
    </row>
    <row r="1770" spans="3:3" x14ac:dyDescent="0.3">
      <c r="C1770" s="29"/>
    </row>
    <row r="1771" spans="3:3" x14ac:dyDescent="0.3">
      <c r="C1771" s="29"/>
    </row>
    <row r="1772" spans="3:3" x14ac:dyDescent="0.3">
      <c r="C1772" s="29"/>
    </row>
    <row r="1773" spans="3:3" x14ac:dyDescent="0.3">
      <c r="C1773" s="29"/>
    </row>
    <row r="1774" spans="3:3" x14ac:dyDescent="0.3">
      <c r="C1774" s="29"/>
    </row>
    <row r="1775" spans="3:3" x14ac:dyDescent="0.3">
      <c r="C1775" s="29"/>
    </row>
    <row r="1776" spans="3:3" x14ac:dyDescent="0.3">
      <c r="C1776" s="29"/>
    </row>
    <row r="1777" spans="3:3" x14ac:dyDescent="0.3">
      <c r="C1777" s="29"/>
    </row>
    <row r="1778" spans="3:3" x14ac:dyDescent="0.3">
      <c r="C1778" s="29"/>
    </row>
    <row r="1779" spans="3:3" x14ac:dyDescent="0.3">
      <c r="C1779" s="29"/>
    </row>
    <row r="1780" spans="3:3" x14ac:dyDescent="0.3">
      <c r="C1780" s="29"/>
    </row>
    <row r="1781" spans="3:3" x14ac:dyDescent="0.3">
      <c r="C1781" s="29"/>
    </row>
    <row r="1782" spans="3:3" x14ac:dyDescent="0.3">
      <c r="C1782" s="29"/>
    </row>
    <row r="1783" spans="3:3" x14ac:dyDescent="0.3">
      <c r="C1783" s="29"/>
    </row>
    <row r="1784" spans="3:3" x14ac:dyDescent="0.3">
      <c r="C1784" s="29"/>
    </row>
    <row r="1785" spans="3:3" x14ac:dyDescent="0.3">
      <c r="C1785" s="29"/>
    </row>
    <row r="1786" spans="3:3" x14ac:dyDescent="0.3">
      <c r="C1786" s="29"/>
    </row>
    <row r="1787" spans="3:3" x14ac:dyDescent="0.3">
      <c r="C1787" s="29"/>
    </row>
    <row r="1788" spans="3:3" x14ac:dyDescent="0.3">
      <c r="C1788" s="29"/>
    </row>
    <row r="1789" spans="3:3" x14ac:dyDescent="0.3">
      <c r="C1789" s="29"/>
    </row>
    <row r="1790" spans="3:3" x14ac:dyDescent="0.3">
      <c r="C1790" s="29"/>
    </row>
    <row r="1791" spans="3:3" x14ac:dyDescent="0.3">
      <c r="C1791" s="29"/>
    </row>
    <row r="1792" spans="3:3" x14ac:dyDescent="0.3">
      <c r="C1792" s="29"/>
    </row>
    <row r="1793" spans="3:3" x14ac:dyDescent="0.3">
      <c r="C1793" s="29"/>
    </row>
    <row r="1794" spans="3:3" x14ac:dyDescent="0.3">
      <c r="C1794" s="29"/>
    </row>
    <row r="1795" spans="3:3" x14ac:dyDescent="0.3">
      <c r="C1795" s="29"/>
    </row>
    <row r="1796" spans="3:3" x14ac:dyDescent="0.3">
      <c r="C1796" s="29"/>
    </row>
    <row r="1797" spans="3:3" x14ac:dyDescent="0.3">
      <c r="C1797" s="29"/>
    </row>
    <row r="1798" spans="3:3" x14ac:dyDescent="0.3">
      <c r="C1798" s="29"/>
    </row>
    <row r="1799" spans="3:3" x14ac:dyDescent="0.3">
      <c r="C1799" s="29"/>
    </row>
    <row r="1800" spans="3:3" x14ac:dyDescent="0.3">
      <c r="C1800" s="29"/>
    </row>
    <row r="1801" spans="3:3" x14ac:dyDescent="0.3">
      <c r="C1801" s="29"/>
    </row>
    <row r="1802" spans="3:3" x14ac:dyDescent="0.3">
      <c r="C1802" s="29"/>
    </row>
    <row r="1803" spans="3:3" x14ac:dyDescent="0.3">
      <c r="C1803" s="29"/>
    </row>
    <row r="1804" spans="3:3" x14ac:dyDescent="0.3">
      <c r="C1804" s="29"/>
    </row>
    <row r="1805" spans="3:3" x14ac:dyDescent="0.3">
      <c r="C1805" s="29"/>
    </row>
    <row r="1806" spans="3:3" x14ac:dyDescent="0.3">
      <c r="C1806" s="29"/>
    </row>
    <row r="1807" spans="3:3" x14ac:dyDescent="0.3">
      <c r="C1807" s="29"/>
    </row>
    <row r="1808" spans="3:3" x14ac:dyDescent="0.3">
      <c r="C1808" s="29"/>
    </row>
    <row r="1809" spans="3:3" x14ac:dyDescent="0.3">
      <c r="C1809" s="29"/>
    </row>
    <row r="1810" spans="3:3" x14ac:dyDescent="0.3">
      <c r="C1810" s="29"/>
    </row>
    <row r="1811" spans="3:3" x14ac:dyDescent="0.3">
      <c r="C1811" s="29"/>
    </row>
    <row r="1812" spans="3:3" x14ac:dyDescent="0.3">
      <c r="C1812" s="29"/>
    </row>
    <row r="1813" spans="3:3" x14ac:dyDescent="0.3">
      <c r="C1813" s="29"/>
    </row>
    <row r="1814" spans="3:3" x14ac:dyDescent="0.3">
      <c r="C1814" s="29"/>
    </row>
    <row r="1815" spans="3:3" x14ac:dyDescent="0.3">
      <c r="C1815" s="29"/>
    </row>
    <row r="1816" spans="3:3" x14ac:dyDescent="0.3">
      <c r="C1816" s="29"/>
    </row>
    <row r="1817" spans="3:3" x14ac:dyDescent="0.3">
      <c r="C1817" s="29"/>
    </row>
    <row r="1818" spans="3:3" x14ac:dyDescent="0.3">
      <c r="C1818" s="29"/>
    </row>
    <row r="1819" spans="3:3" x14ac:dyDescent="0.3">
      <c r="C1819" s="29"/>
    </row>
    <row r="1820" spans="3:3" x14ac:dyDescent="0.3">
      <c r="C1820" s="29"/>
    </row>
    <row r="1821" spans="3:3" x14ac:dyDescent="0.3">
      <c r="C1821" s="29"/>
    </row>
    <row r="1822" spans="3:3" x14ac:dyDescent="0.3">
      <c r="C1822" s="29"/>
    </row>
    <row r="1823" spans="3:3" x14ac:dyDescent="0.3">
      <c r="C1823" s="29"/>
    </row>
    <row r="1824" spans="3:3" x14ac:dyDescent="0.3">
      <c r="C1824" s="29"/>
    </row>
    <row r="1825" spans="3:3" x14ac:dyDescent="0.3">
      <c r="C1825" s="29"/>
    </row>
    <row r="1826" spans="3:3" x14ac:dyDescent="0.3">
      <c r="C1826" s="29"/>
    </row>
    <row r="1827" spans="3:3" x14ac:dyDescent="0.3">
      <c r="C1827" s="29"/>
    </row>
    <row r="1828" spans="3:3" x14ac:dyDescent="0.3">
      <c r="C1828" s="29"/>
    </row>
    <row r="1829" spans="3:3" x14ac:dyDescent="0.3">
      <c r="C1829" s="29"/>
    </row>
    <row r="1830" spans="3:3" x14ac:dyDescent="0.3">
      <c r="C1830" s="29"/>
    </row>
    <row r="1831" spans="3:3" x14ac:dyDescent="0.3">
      <c r="C1831" s="29"/>
    </row>
    <row r="1832" spans="3:3" x14ac:dyDescent="0.3">
      <c r="C1832" s="29"/>
    </row>
    <row r="1833" spans="3:3" x14ac:dyDescent="0.3">
      <c r="C1833" s="29"/>
    </row>
    <row r="1834" spans="3:3" x14ac:dyDescent="0.3">
      <c r="C1834" s="29"/>
    </row>
    <row r="1835" spans="3:3" x14ac:dyDescent="0.3">
      <c r="C1835" s="29"/>
    </row>
    <row r="1836" spans="3:3" x14ac:dyDescent="0.3">
      <c r="C1836" s="29"/>
    </row>
    <row r="1837" spans="3:3" x14ac:dyDescent="0.3">
      <c r="C1837" s="29"/>
    </row>
    <row r="1838" spans="3:3" x14ac:dyDescent="0.3">
      <c r="C1838" s="29"/>
    </row>
    <row r="1839" spans="3:3" x14ac:dyDescent="0.3">
      <c r="C1839" s="29"/>
    </row>
    <row r="1840" spans="3:3" x14ac:dyDescent="0.3">
      <c r="C1840" s="29"/>
    </row>
    <row r="1841" spans="3:3" x14ac:dyDescent="0.3">
      <c r="C1841" s="29"/>
    </row>
    <row r="1842" spans="3:3" x14ac:dyDescent="0.3">
      <c r="C1842" s="29"/>
    </row>
    <row r="1843" spans="3:3" x14ac:dyDescent="0.3">
      <c r="C1843" s="29"/>
    </row>
    <row r="1844" spans="3:3" x14ac:dyDescent="0.3">
      <c r="C1844" s="29"/>
    </row>
    <row r="1845" spans="3:3" x14ac:dyDescent="0.3">
      <c r="C1845" s="29"/>
    </row>
    <row r="1846" spans="3:3" x14ac:dyDescent="0.3">
      <c r="C1846" s="29"/>
    </row>
    <row r="1847" spans="3:3" x14ac:dyDescent="0.3">
      <c r="C1847" s="29"/>
    </row>
    <row r="1848" spans="3:3" x14ac:dyDescent="0.3">
      <c r="C1848" s="29"/>
    </row>
    <row r="1849" spans="3:3" x14ac:dyDescent="0.3">
      <c r="C1849" s="29"/>
    </row>
    <row r="1850" spans="3:3" x14ac:dyDescent="0.3">
      <c r="C1850" s="29"/>
    </row>
    <row r="1851" spans="3:3" x14ac:dyDescent="0.3">
      <c r="C1851" s="29"/>
    </row>
    <row r="1852" spans="3:3" x14ac:dyDescent="0.3">
      <c r="C1852" s="29"/>
    </row>
    <row r="1853" spans="3:3" x14ac:dyDescent="0.3">
      <c r="C1853" s="29"/>
    </row>
    <row r="1854" spans="3:3" x14ac:dyDescent="0.3">
      <c r="C1854" s="29"/>
    </row>
    <row r="1855" spans="3:3" x14ac:dyDescent="0.3">
      <c r="C1855" s="29"/>
    </row>
    <row r="1856" spans="3:3" x14ac:dyDescent="0.3">
      <c r="C1856" s="29"/>
    </row>
    <row r="1857" spans="3:3" x14ac:dyDescent="0.3">
      <c r="C1857" s="29"/>
    </row>
    <row r="1858" spans="3:3" x14ac:dyDescent="0.3">
      <c r="C1858" s="29"/>
    </row>
    <row r="1859" spans="3:3" x14ac:dyDescent="0.3">
      <c r="C1859" s="29"/>
    </row>
    <row r="1860" spans="3:3" x14ac:dyDescent="0.3">
      <c r="C1860" s="29"/>
    </row>
    <row r="1861" spans="3:3" x14ac:dyDescent="0.3">
      <c r="C1861" s="29"/>
    </row>
    <row r="1862" spans="3:3" x14ac:dyDescent="0.3">
      <c r="C1862" s="29"/>
    </row>
    <row r="1863" spans="3:3" x14ac:dyDescent="0.3">
      <c r="C1863" s="29"/>
    </row>
    <row r="1864" spans="3:3" x14ac:dyDescent="0.3">
      <c r="C1864" s="29"/>
    </row>
    <row r="1865" spans="3:3" x14ac:dyDescent="0.3">
      <c r="C1865" s="29"/>
    </row>
    <row r="1866" spans="3:3" x14ac:dyDescent="0.3">
      <c r="C1866" s="29"/>
    </row>
    <row r="1867" spans="3:3" x14ac:dyDescent="0.3">
      <c r="C1867" s="29"/>
    </row>
    <row r="1868" spans="3:3" x14ac:dyDescent="0.3">
      <c r="C1868" s="29"/>
    </row>
    <row r="1869" spans="3:3" x14ac:dyDescent="0.3">
      <c r="C1869" s="29"/>
    </row>
    <row r="1870" spans="3:3" x14ac:dyDescent="0.3">
      <c r="C1870" s="29"/>
    </row>
    <row r="1871" spans="3:3" x14ac:dyDescent="0.3">
      <c r="C1871" s="29"/>
    </row>
    <row r="1872" spans="3:3" x14ac:dyDescent="0.3">
      <c r="C1872" s="29"/>
    </row>
    <row r="1873" spans="3:3" x14ac:dyDescent="0.3">
      <c r="C1873" s="29"/>
    </row>
    <row r="1874" spans="3:3" x14ac:dyDescent="0.3">
      <c r="C1874" s="29"/>
    </row>
    <row r="1875" spans="3:3" x14ac:dyDescent="0.3">
      <c r="C1875" s="29"/>
    </row>
    <row r="1876" spans="3:3" x14ac:dyDescent="0.3">
      <c r="C1876" s="29"/>
    </row>
    <row r="1877" spans="3:3" x14ac:dyDescent="0.3">
      <c r="C1877" s="29"/>
    </row>
    <row r="1878" spans="3:3" x14ac:dyDescent="0.3">
      <c r="C1878" s="29"/>
    </row>
    <row r="1879" spans="3:3" x14ac:dyDescent="0.3">
      <c r="C1879" s="29"/>
    </row>
    <row r="1880" spans="3:3" x14ac:dyDescent="0.3">
      <c r="C1880" s="29"/>
    </row>
    <row r="1881" spans="3:3" x14ac:dyDescent="0.3">
      <c r="C1881" s="29"/>
    </row>
    <row r="1882" spans="3:3" x14ac:dyDescent="0.3">
      <c r="C1882" s="29"/>
    </row>
    <row r="1883" spans="3:3" x14ac:dyDescent="0.3">
      <c r="C1883" s="29"/>
    </row>
    <row r="1884" spans="3:3" x14ac:dyDescent="0.3">
      <c r="C1884" s="29"/>
    </row>
    <row r="1885" spans="3:3" x14ac:dyDescent="0.3">
      <c r="C1885" s="29"/>
    </row>
    <row r="1886" spans="3:3" x14ac:dyDescent="0.3">
      <c r="C1886" s="29"/>
    </row>
    <row r="1887" spans="3:3" x14ac:dyDescent="0.3">
      <c r="C1887" s="29"/>
    </row>
    <row r="1888" spans="3:3" x14ac:dyDescent="0.3">
      <c r="C1888" s="29"/>
    </row>
    <row r="1889" spans="3:3" x14ac:dyDescent="0.3">
      <c r="C1889" s="29"/>
    </row>
    <row r="1890" spans="3:3" x14ac:dyDescent="0.3">
      <c r="C1890" s="29"/>
    </row>
    <row r="1891" spans="3:3" x14ac:dyDescent="0.3">
      <c r="C1891" s="29"/>
    </row>
    <row r="1892" spans="3:3" x14ac:dyDescent="0.3">
      <c r="C1892" s="29"/>
    </row>
    <row r="1893" spans="3:3" x14ac:dyDescent="0.3">
      <c r="C1893" s="29"/>
    </row>
    <row r="1894" spans="3:3" x14ac:dyDescent="0.3">
      <c r="C1894" s="29"/>
    </row>
    <row r="1895" spans="3:3" x14ac:dyDescent="0.3">
      <c r="C1895" s="29"/>
    </row>
    <row r="1896" spans="3:3" x14ac:dyDescent="0.3">
      <c r="C1896" s="29"/>
    </row>
    <row r="1897" spans="3:3" x14ac:dyDescent="0.3">
      <c r="C1897" s="29"/>
    </row>
    <row r="1898" spans="3:3" x14ac:dyDescent="0.3">
      <c r="C1898" s="29"/>
    </row>
    <row r="1899" spans="3:3" x14ac:dyDescent="0.3">
      <c r="C1899" s="29"/>
    </row>
    <row r="1900" spans="3:3" x14ac:dyDescent="0.3">
      <c r="C1900" s="29"/>
    </row>
    <row r="1901" spans="3:3" x14ac:dyDescent="0.3">
      <c r="C1901" s="29"/>
    </row>
    <row r="1902" spans="3:3" x14ac:dyDescent="0.3">
      <c r="C1902" s="29"/>
    </row>
    <row r="1903" spans="3:3" x14ac:dyDescent="0.3">
      <c r="C1903" s="29"/>
    </row>
    <row r="1904" spans="3:3" x14ac:dyDescent="0.3">
      <c r="C1904" s="29"/>
    </row>
    <row r="1905" spans="3:3" x14ac:dyDescent="0.3">
      <c r="C1905" s="29"/>
    </row>
    <row r="1906" spans="3:3" x14ac:dyDescent="0.3">
      <c r="C1906" s="29"/>
    </row>
    <row r="1907" spans="3:3" x14ac:dyDescent="0.3">
      <c r="C1907" s="29"/>
    </row>
    <row r="1908" spans="3:3" x14ac:dyDescent="0.3">
      <c r="C1908" s="29"/>
    </row>
    <row r="1909" spans="3:3" x14ac:dyDescent="0.3">
      <c r="C1909" s="29"/>
    </row>
    <row r="1910" spans="3:3" x14ac:dyDescent="0.3">
      <c r="C1910" s="29"/>
    </row>
    <row r="1911" spans="3:3" x14ac:dyDescent="0.3">
      <c r="C1911" s="29"/>
    </row>
    <row r="1912" spans="3:3" x14ac:dyDescent="0.3">
      <c r="C1912" s="29"/>
    </row>
    <row r="1913" spans="3:3" x14ac:dyDescent="0.3">
      <c r="C1913" s="29"/>
    </row>
    <row r="1914" spans="3:3" x14ac:dyDescent="0.3">
      <c r="C1914" s="29"/>
    </row>
    <row r="1915" spans="3:3" x14ac:dyDescent="0.3">
      <c r="C1915" s="29"/>
    </row>
    <row r="1916" spans="3:3" x14ac:dyDescent="0.3">
      <c r="C1916" s="29"/>
    </row>
    <row r="1917" spans="3:3" x14ac:dyDescent="0.3">
      <c r="C1917" s="29"/>
    </row>
    <row r="1918" spans="3:3" x14ac:dyDescent="0.3">
      <c r="C1918" s="29"/>
    </row>
    <row r="1919" spans="3:3" x14ac:dyDescent="0.3">
      <c r="C1919" s="29"/>
    </row>
    <row r="1920" spans="3:3" x14ac:dyDescent="0.3">
      <c r="C1920" s="29"/>
    </row>
    <row r="1921" spans="3:3" x14ac:dyDescent="0.3">
      <c r="C1921" s="29"/>
    </row>
    <row r="1922" spans="3:3" x14ac:dyDescent="0.3">
      <c r="C1922" s="29"/>
    </row>
    <row r="1923" spans="3:3" x14ac:dyDescent="0.3">
      <c r="C1923" s="29"/>
    </row>
    <row r="1924" spans="3:3" x14ac:dyDescent="0.3">
      <c r="C1924" s="29"/>
    </row>
    <row r="1925" spans="3:3" x14ac:dyDescent="0.3">
      <c r="C1925" s="29"/>
    </row>
    <row r="1926" spans="3:3" x14ac:dyDescent="0.3">
      <c r="C1926" s="29"/>
    </row>
    <row r="1927" spans="3:3" x14ac:dyDescent="0.3">
      <c r="C1927" s="29"/>
    </row>
    <row r="1928" spans="3:3" x14ac:dyDescent="0.3">
      <c r="C1928" s="29"/>
    </row>
    <row r="1929" spans="3:3" x14ac:dyDescent="0.3">
      <c r="C1929" s="29"/>
    </row>
    <row r="1930" spans="3:3" x14ac:dyDescent="0.3">
      <c r="C1930" s="29"/>
    </row>
    <row r="1931" spans="3:3" x14ac:dyDescent="0.3">
      <c r="C1931" s="29"/>
    </row>
    <row r="1932" spans="3:3" x14ac:dyDescent="0.3">
      <c r="C1932" s="29"/>
    </row>
    <row r="1933" spans="3:3" x14ac:dyDescent="0.3">
      <c r="C1933" s="29"/>
    </row>
    <row r="1934" spans="3:3" x14ac:dyDescent="0.3">
      <c r="C1934" s="29"/>
    </row>
    <row r="1935" spans="3:3" x14ac:dyDescent="0.3">
      <c r="C1935" s="29"/>
    </row>
    <row r="1936" spans="3:3" x14ac:dyDescent="0.3">
      <c r="C1936" s="29"/>
    </row>
    <row r="1937" spans="3:3" x14ac:dyDescent="0.3">
      <c r="C1937" s="29"/>
    </row>
    <row r="1938" spans="3:3" x14ac:dyDescent="0.3">
      <c r="C1938" s="29"/>
    </row>
    <row r="1939" spans="3:3" x14ac:dyDescent="0.3">
      <c r="C1939" s="29"/>
    </row>
    <row r="1940" spans="3:3" x14ac:dyDescent="0.3">
      <c r="C1940" s="29"/>
    </row>
    <row r="1941" spans="3:3" x14ac:dyDescent="0.3">
      <c r="C1941" s="29"/>
    </row>
    <row r="1942" spans="3:3" x14ac:dyDescent="0.3">
      <c r="C1942" s="29"/>
    </row>
    <row r="1943" spans="3:3" x14ac:dyDescent="0.3">
      <c r="C1943" s="29"/>
    </row>
    <row r="1944" spans="3:3" x14ac:dyDescent="0.3">
      <c r="C1944" s="29"/>
    </row>
    <row r="1945" spans="3:3" x14ac:dyDescent="0.3">
      <c r="C1945" s="29"/>
    </row>
    <row r="1946" spans="3:3" x14ac:dyDescent="0.3">
      <c r="C1946" s="29"/>
    </row>
    <row r="1947" spans="3:3" x14ac:dyDescent="0.3">
      <c r="C1947" s="29"/>
    </row>
    <row r="1948" spans="3:3" x14ac:dyDescent="0.3">
      <c r="C1948" s="29"/>
    </row>
    <row r="1949" spans="3:3" x14ac:dyDescent="0.3">
      <c r="C1949" s="29"/>
    </row>
    <row r="1950" spans="3:3" x14ac:dyDescent="0.3">
      <c r="C1950" s="29"/>
    </row>
    <row r="1951" spans="3:3" x14ac:dyDescent="0.3">
      <c r="C1951" s="29"/>
    </row>
    <row r="1952" spans="3:3" x14ac:dyDescent="0.3">
      <c r="C1952" s="29"/>
    </row>
    <row r="1953" spans="3:3" x14ac:dyDescent="0.3">
      <c r="C1953" s="29"/>
    </row>
    <row r="1954" spans="3:3" x14ac:dyDescent="0.3">
      <c r="C1954" s="29"/>
    </row>
    <row r="1955" spans="3:3" x14ac:dyDescent="0.3">
      <c r="C1955" s="29"/>
    </row>
    <row r="1956" spans="3:3" x14ac:dyDescent="0.3">
      <c r="C1956" s="29"/>
    </row>
    <row r="1957" spans="3:3" x14ac:dyDescent="0.3">
      <c r="C1957" s="29"/>
    </row>
    <row r="1958" spans="3:3" x14ac:dyDescent="0.3">
      <c r="C1958" s="29"/>
    </row>
    <row r="1959" spans="3:3" x14ac:dyDescent="0.3">
      <c r="C1959" s="29"/>
    </row>
    <row r="1960" spans="3:3" x14ac:dyDescent="0.3">
      <c r="C1960" s="29"/>
    </row>
    <row r="1961" spans="3:3" x14ac:dyDescent="0.3">
      <c r="C1961" s="29"/>
    </row>
    <row r="1962" spans="3:3" x14ac:dyDescent="0.3">
      <c r="C1962" s="29"/>
    </row>
    <row r="1963" spans="3:3" x14ac:dyDescent="0.3">
      <c r="C1963" s="29"/>
    </row>
    <row r="1964" spans="3:3" x14ac:dyDescent="0.3">
      <c r="C1964" s="29"/>
    </row>
    <row r="1965" spans="3:3" x14ac:dyDescent="0.3">
      <c r="C1965" s="29"/>
    </row>
    <row r="1966" spans="3:3" x14ac:dyDescent="0.3">
      <c r="C1966" s="29"/>
    </row>
    <row r="1967" spans="3:3" x14ac:dyDescent="0.3">
      <c r="C1967" s="29"/>
    </row>
    <row r="1968" spans="3:3" x14ac:dyDescent="0.3">
      <c r="C1968" s="29"/>
    </row>
    <row r="1969" spans="3:3" x14ac:dyDescent="0.3">
      <c r="C1969" s="29"/>
    </row>
    <row r="1970" spans="3:3" x14ac:dyDescent="0.3">
      <c r="C1970" s="29"/>
    </row>
    <row r="1971" spans="3:3" x14ac:dyDescent="0.3">
      <c r="C1971" s="29"/>
    </row>
    <row r="1972" spans="3:3" x14ac:dyDescent="0.3">
      <c r="C1972" s="29"/>
    </row>
    <row r="1973" spans="3:3" x14ac:dyDescent="0.3">
      <c r="C1973" s="29"/>
    </row>
    <row r="1974" spans="3:3" x14ac:dyDescent="0.3">
      <c r="C1974" s="29"/>
    </row>
    <row r="1975" spans="3:3" x14ac:dyDescent="0.3">
      <c r="C1975" s="29"/>
    </row>
    <row r="1976" spans="3:3" x14ac:dyDescent="0.3">
      <c r="C1976" s="29"/>
    </row>
    <row r="1977" spans="3:3" x14ac:dyDescent="0.3">
      <c r="C1977" s="29"/>
    </row>
    <row r="1978" spans="3:3" x14ac:dyDescent="0.3">
      <c r="C1978" s="29"/>
    </row>
    <row r="1979" spans="3:3" x14ac:dyDescent="0.3">
      <c r="C1979" s="29"/>
    </row>
    <row r="1980" spans="3:3" x14ac:dyDescent="0.3">
      <c r="C1980" s="29"/>
    </row>
    <row r="1981" spans="3:3" x14ac:dyDescent="0.3">
      <c r="C1981" s="29"/>
    </row>
    <row r="1982" spans="3:3" x14ac:dyDescent="0.3">
      <c r="C1982" s="29"/>
    </row>
    <row r="1983" spans="3:3" x14ac:dyDescent="0.3">
      <c r="C1983" s="29"/>
    </row>
    <row r="1984" spans="3:3" x14ac:dyDescent="0.3">
      <c r="C1984" s="29"/>
    </row>
    <row r="1985" spans="3:3" x14ac:dyDescent="0.3">
      <c r="C1985" s="29"/>
    </row>
    <row r="1986" spans="3:3" x14ac:dyDescent="0.3">
      <c r="C1986" s="29"/>
    </row>
    <row r="1987" spans="3:3" x14ac:dyDescent="0.3">
      <c r="C1987" s="29"/>
    </row>
    <row r="1988" spans="3:3" x14ac:dyDescent="0.3">
      <c r="C1988" s="29"/>
    </row>
    <row r="1989" spans="3:3" x14ac:dyDescent="0.3">
      <c r="C1989" s="29"/>
    </row>
    <row r="1990" spans="3:3" x14ac:dyDescent="0.3">
      <c r="C1990" s="29"/>
    </row>
    <row r="1991" spans="3:3" x14ac:dyDescent="0.3">
      <c r="C1991" s="29"/>
    </row>
    <row r="1992" spans="3:3" x14ac:dyDescent="0.3">
      <c r="C1992" s="29"/>
    </row>
    <row r="1993" spans="3:3" x14ac:dyDescent="0.3">
      <c r="C1993" s="29"/>
    </row>
    <row r="1994" spans="3:3" x14ac:dyDescent="0.3">
      <c r="C1994" s="29"/>
    </row>
    <row r="1995" spans="3:3" x14ac:dyDescent="0.3">
      <c r="C1995" s="29"/>
    </row>
    <row r="1996" spans="3:3" x14ac:dyDescent="0.3">
      <c r="C1996" s="29"/>
    </row>
    <row r="1997" spans="3:3" x14ac:dyDescent="0.3">
      <c r="C1997" s="29"/>
    </row>
    <row r="1998" spans="3:3" x14ac:dyDescent="0.3">
      <c r="C1998" s="29"/>
    </row>
    <row r="1999" spans="3:3" x14ac:dyDescent="0.3">
      <c r="C1999" s="29"/>
    </row>
    <row r="2000" spans="3:3" x14ac:dyDescent="0.3">
      <c r="C2000" s="29"/>
    </row>
    <row r="2001" spans="3:3" x14ac:dyDescent="0.3">
      <c r="C2001" s="29"/>
    </row>
    <row r="2002" spans="3:3" x14ac:dyDescent="0.3">
      <c r="C2002" s="29"/>
    </row>
    <row r="2003" spans="3:3" x14ac:dyDescent="0.3">
      <c r="C2003" s="29"/>
    </row>
    <row r="2004" spans="3:3" x14ac:dyDescent="0.3">
      <c r="C2004" s="29"/>
    </row>
    <row r="2005" spans="3:3" x14ac:dyDescent="0.3">
      <c r="C2005" s="29"/>
    </row>
    <row r="2006" spans="3:3" x14ac:dyDescent="0.3">
      <c r="C2006" s="29"/>
    </row>
    <row r="2007" spans="3:3" x14ac:dyDescent="0.3">
      <c r="C2007" s="29"/>
    </row>
    <row r="2008" spans="3:3" x14ac:dyDescent="0.3">
      <c r="C2008" s="29"/>
    </row>
    <row r="2009" spans="3:3" x14ac:dyDescent="0.3">
      <c r="C2009" s="29"/>
    </row>
    <row r="2010" spans="3:3" x14ac:dyDescent="0.3">
      <c r="C2010" s="29"/>
    </row>
    <row r="2011" spans="3:3" x14ac:dyDescent="0.3">
      <c r="C2011" s="29"/>
    </row>
    <row r="2012" spans="3:3" x14ac:dyDescent="0.3">
      <c r="C2012" s="29"/>
    </row>
    <row r="2013" spans="3:3" x14ac:dyDescent="0.3">
      <c r="C2013" s="29"/>
    </row>
    <row r="2014" spans="3:3" x14ac:dyDescent="0.3">
      <c r="C2014" s="29"/>
    </row>
    <row r="2015" spans="3:3" x14ac:dyDescent="0.3">
      <c r="C2015" s="29"/>
    </row>
    <row r="2016" spans="3:3" x14ac:dyDescent="0.3">
      <c r="C2016" s="29"/>
    </row>
    <row r="2017" spans="3:3" x14ac:dyDescent="0.3">
      <c r="C2017" s="29"/>
    </row>
    <row r="2018" spans="3:3" x14ac:dyDescent="0.3">
      <c r="C2018" s="29"/>
    </row>
    <row r="2019" spans="3:3" x14ac:dyDescent="0.3">
      <c r="C2019" s="29"/>
    </row>
    <row r="2020" spans="3:3" x14ac:dyDescent="0.3">
      <c r="C2020" s="29"/>
    </row>
    <row r="2021" spans="3:3" x14ac:dyDescent="0.3">
      <c r="C2021" s="29"/>
    </row>
    <row r="2022" spans="3:3" x14ac:dyDescent="0.3">
      <c r="C2022" s="29"/>
    </row>
    <row r="2023" spans="3:3" x14ac:dyDescent="0.3">
      <c r="C2023" s="29"/>
    </row>
    <row r="2024" spans="3:3" x14ac:dyDescent="0.3">
      <c r="C2024" s="29"/>
    </row>
    <row r="2025" spans="3:3" x14ac:dyDescent="0.3">
      <c r="C2025" s="29"/>
    </row>
    <row r="2026" spans="3:3" x14ac:dyDescent="0.3">
      <c r="C2026" s="29"/>
    </row>
    <row r="2027" spans="3:3" x14ac:dyDescent="0.3">
      <c r="C2027" s="29"/>
    </row>
    <row r="2028" spans="3:3" x14ac:dyDescent="0.3">
      <c r="C2028" s="29"/>
    </row>
    <row r="2029" spans="3:3" x14ac:dyDescent="0.3">
      <c r="C2029" s="29"/>
    </row>
    <row r="2030" spans="3:3" x14ac:dyDescent="0.3">
      <c r="C2030" s="29"/>
    </row>
    <row r="2031" spans="3:3" x14ac:dyDescent="0.3">
      <c r="C2031" s="29"/>
    </row>
    <row r="2032" spans="3:3" x14ac:dyDescent="0.3">
      <c r="C2032" s="29"/>
    </row>
    <row r="2033" spans="3:3" x14ac:dyDescent="0.3">
      <c r="C2033" s="29"/>
    </row>
    <row r="2034" spans="3:3" x14ac:dyDescent="0.3">
      <c r="C2034" s="29"/>
    </row>
    <row r="2035" spans="3:3" x14ac:dyDescent="0.3">
      <c r="C2035" s="29"/>
    </row>
    <row r="2036" spans="3:3" x14ac:dyDescent="0.3">
      <c r="C2036" s="29"/>
    </row>
    <row r="2037" spans="3:3" x14ac:dyDescent="0.3">
      <c r="C2037" s="29"/>
    </row>
    <row r="2038" spans="3:3" x14ac:dyDescent="0.3">
      <c r="C2038" s="29"/>
    </row>
    <row r="2039" spans="3:3" x14ac:dyDescent="0.3">
      <c r="C2039" s="29"/>
    </row>
    <row r="2040" spans="3:3" x14ac:dyDescent="0.3">
      <c r="C2040" s="29"/>
    </row>
    <row r="2041" spans="3:3" x14ac:dyDescent="0.3">
      <c r="C2041" s="29"/>
    </row>
    <row r="2042" spans="3:3" x14ac:dyDescent="0.3">
      <c r="C2042" s="29"/>
    </row>
    <row r="2043" spans="3:3" x14ac:dyDescent="0.3">
      <c r="C2043" s="29"/>
    </row>
    <row r="2044" spans="3:3" x14ac:dyDescent="0.3">
      <c r="C2044" s="29"/>
    </row>
    <row r="2045" spans="3:3" x14ac:dyDescent="0.3">
      <c r="C2045" s="29"/>
    </row>
    <row r="2046" spans="3:3" x14ac:dyDescent="0.3">
      <c r="C2046" s="29"/>
    </row>
    <row r="2047" spans="3:3" x14ac:dyDescent="0.3">
      <c r="C2047" s="29"/>
    </row>
    <row r="2048" spans="3:3" x14ac:dyDescent="0.3">
      <c r="C2048" s="29"/>
    </row>
    <row r="2049" spans="3:3" x14ac:dyDescent="0.3">
      <c r="C2049" s="29"/>
    </row>
    <row r="2050" spans="3:3" x14ac:dyDescent="0.3">
      <c r="C2050" s="29"/>
    </row>
    <row r="2051" spans="3:3" x14ac:dyDescent="0.3">
      <c r="C2051" s="29"/>
    </row>
    <row r="2052" spans="3:3" x14ac:dyDescent="0.3">
      <c r="C2052" s="29"/>
    </row>
    <row r="2053" spans="3:3" x14ac:dyDescent="0.3">
      <c r="C2053" s="29"/>
    </row>
    <row r="2054" spans="3:3" x14ac:dyDescent="0.3">
      <c r="C2054" s="29"/>
    </row>
    <row r="2055" spans="3:3" x14ac:dyDescent="0.3">
      <c r="C2055" s="29"/>
    </row>
    <row r="2056" spans="3:3" x14ac:dyDescent="0.3">
      <c r="C2056" s="29"/>
    </row>
    <row r="2057" spans="3:3" x14ac:dyDescent="0.3">
      <c r="C2057" s="29"/>
    </row>
    <row r="2058" spans="3:3" x14ac:dyDescent="0.3">
      <c r="C2058" s="29"/>
    </row>
    <row r="2059" spans="3:3" x14ac:dyDescent="0.3">
      <c r="C2059" s="29"/>
    </row>
    <row r="2060" spans="3:3" x14ac:dyDescent="0.3">
      <c r="C2060" s="29"/>
    </row>
    <row r="2061" spans="3:3" x14ac:dyDescent="0.3">
      <c r="C2061" s="29"/>
    </row>
    <row r="2062" spans="3:3" x14ac:dyDescent="0.3">
      <c r="C2062" s="29"/>
    </row>
    <row r="2063" spans="3:3" x14ac:dyDescent="0.3">
      <c r="C2063" s="29"/>
    </row>
    <row r="2064" spans="3:3" x14ac:dyDescent="0.3">
      <c r="C2064" s="29"/>
    </row>
    <row r="2065" spans="3:3" x14ac:dyDescent="0.3">
      <c r="C2065" s="29"/>
    </row>
    <row r="2066" spans="3:3" x14ac:dyDescent="0.3">
      <c r="C2066" s="29"/>
    </row>
    <row r="2067" spans="3:3" x14ac:dyDescent="0.3">
      <c r="C2067" s="29"/>
    </row>
    <row r="2068" spans="3:3" x14ac:dyDescent="0.3">
      <c r="C2068" s="29"/>
    </row>
    <row r="2069" spans="3:3" x14ac:dyDescent="0.3">
      <c r="C2069" s="29"/>
    </row>
    <row r="2070" spans="3:3" x14ac:dyDescent="0.3">
      <c r="C2070" s="29"/>
    </row>
    <row r="2071" spans="3:3" x14ac:dyDescent="0.3">
      <c r="C2071" s="29"/>
    </row>
    <row r="2072" spans="3:3" x14ac:dyDescent="0.3">
      <c r="C2072" s="29"/>
    </row>
    <row r="2073" spans="3:3" x14ac:dyDescent="0.3">
      <c r="C2073" s="29"/>
    </row>
    <row r="2074" spans="3:3" x14ac:dyDescent="0.3">
      <c r="C2074" s="29"/>
    </row>
    <row r="2075" spans="3:3" x14ac:dyDescent="0.3">
      <c r="C2075" s="29"/>
    </row>
    <row r="2076" spans="3:3" x14ac:dyDescent="0.3">
      <c r="C2076" s="29"/>
    </row>
    <row r="2077" spans="3:3" x14ac:dyDescent="0.3">
      <c r="C2077" s="29"/>
    </row>
    <row r="2078" spans="3:3" x14ac:dyDescent="0.3">
      <c r="C2078" s="29"/>
    </row>
    <row r="2079" spans="3:3" x14ac:dyDescent="0.3">
      <c r="C2079" s="29"/>
    </row>
    <row r="2080" spans="3:3" x14ac:dyDescent="0.3">
      <c r="C2080" s="29"/>
    </row>
    <row r="2081" spans="3:3" x14ac:dyDescent="0.3">
      <c r="C2081" s="29"/>
    </row>
    <row r="2082" spans="3:3" x14ac:dyDescent="0.3">
      <c r="C2082" s="29"/>
    </row>
    <row r="2083" spans="3:3" x14ac:dyDescent="0.3">
      <c r="C2083" s="29"/>
    </row>
    <row r="2084" spans="3:3" x14ac:dyDescent="0.3">
      <c r="C2084" s="29"/>
    </row>
    <row r="2085" spans="3:3" x14ac:dyDescent="0.3">
      <c r="C2085" s="29"/>
    </row>
    <row r="2086" spans="3:3" x14ac:dyDescent="0.3">
      <c r="C2086" s="29"/>
    </row>
    <row r="2087" spans="3:3" x14ac:dyDescent="0.3">
      <c r="C2087" s="29"/>
    </row>
    <row r="2088" spans="3:3" x14ac:dyDescent="0.3">
      <c r="C2088" s="29"/>
    </row>
    <row r="2089" spans="3:3" x14ac:dyDescent="0.3">
      <c r="C2089" s="29"/>
    </row>
    <row r="2090" spans="3:3" x14ac:dyDescent="0.3">
      <c r="C2090" s="29"/>
    </row>
    <row r="2091" spans="3:3" x14ac:dyDescent="0.3">
      <c r="C2091" s="29"/>
    </row>
    <row r="2092" spans="3:3" x14ac:dyDescent="0.3">
      <c r="C2092" s="29"/>
    </row>
    <row r="2093" spans="3:3" x14ac:dyDescent="0.3">
      <c r="C2093" s="29"/>
    </row>
    <row r="2094" spans="3:3" x14ac:dyDescent="0.3">
      <c r="C2094" s="29"/>
    </row>
    <row r="2095" spans="3:3" x14ac:dyDescent="0.3">
      <c r="C2095" s="29"/>
    </row>
    <row r="2096" spans="3:3" x14ac:dyDescent="0.3">
      <c r="C2096" s="29"/>
    </row>
    <row r="2097" spans="3:3" x14ac:dyDescent="0.3">
      <c r="C2097" s="29"/>
    </row>
    <row r="2098" spans="3:3" x14ac:dyDescent="0.3">
      <c r="C2098" s="29"/>
    </row>
    <row r="2099" spans="3:3" x14ac:dyDescent="0.3">
      <c r="C2099" s="29"/>
    </row>
    <row r="2100" spans="3:3" x14ac:dyDescent="0.3">
      <c r="C2100" s="29"/>
    </row>
    <row r="2101" spans="3:3" x14ac:dyDescent="0.3">
      <c r="C2101" s="29"/>
    </row>
    <row r="2102" spans="3:3" x14ac:dyDescent="0.3">
      <c r="C2102" s="29"/>
    </row>
    <row r="2103" spans="3:3" x14ac:dyDescent="0.3">
      <c r="C2103" s="29"/>
    </row>
    <row r="2104" spans="3:3" x14ac:dyDescent="0.3">
      <c r="C2104" s="29"/>
    </row>
    <row r="2105" spans="3:3" x14ac:dyDescent="0.3">
      <c r="C2105" s="29"/>
    </row>
    <row r="2106" spans="3:3" x14ac:dyDescent="0.3">
      <c r="C2106" s="29"/>
    </row>
    <row r="2107" spans="3:3" x14ac:dyDescent="0.3">
      <c r="C2107" s="29"/>
    </row>
    <row r="2108" spans="3:3" x14ac:dyDescent="0.3">
      <c r="C2108" s="29"/>
    </row>
    <row r="2109" spans="3:3" x14ac:dyDescent="0.3">
      <c r="C2109" s="29"/>
    </row>
    <row r="2110" spans="3:3" x14ac:dyDescent="0.3">
      <c r="C2110" s="29"/>
    </row>
    <row r="2111" spans="3:3" x14ac:dyDescent="0.3">
      <c r="C2111" s="29"/>
    </row>
    <row r="2112" spans="3:3" x14ac:dyDescent="0.3">
      <c r="C2112" s="29"/>
    </row>
    <row r="2113" spans="3:3" x14ac:dyDescent="0.3">
      <c r="C2113" s="29"/>
    </row>
    <row r="2114" spans="3:3" x14ac:dyDescent="0.3">
      <c r="C2114" s="29"/>
    </row>
    <row r="2115" spans="3:3" x14ac:dyDescent="0.3">
      <c r="C2115" s="29"/>
    </row>
    <row r="2116" spans="3:3" x14ac:dyDescent="0.3">
      <c r="C2116" s="29"/>
    </row>
    <row r="2117" spans="3:3" x14ac:dyDescent="0.3">
      <c r="C2117" s="29"/>
    </row>
    <row r="2118" spans="3:3" x14ac:dyDescent="0.3">
      <c r="C2118" s="29"/>
    </row>
    <row r="2119" spans="3:3" x14ac:dyDescent="0.3">
      <c r="C2119" s="29"/>
    </row>
    <row r="2120" spans="3:3" x14ac:dyDescent="0.3">
      <c r="C2120" s="29"/>
    </row>
    <row r="2121" spans="3:3" x14ac:dyDescent="0.3">
      <c r="C2121" s="29"/>
    </row>
    <row r="2122" spans="3:3" x14ac:dyDescent="0.3">
      <c r="C2122" s="29"/>
    </row>
    <row r="2123" spans="3:3" x14ac:dyDescent="0.3">
      <c r="C2123" s="29"/>
    </row>
    <row r="2124" spans="3:3" x14ac:dyDescent="0.3">
      <c r="C2124" s="29"/>
    </row>
    <row r="2125" spans="3:3" x14ac:dyDescent="0.3">
      <c r="C2125" s="29"/>
    </row>
    <row r="2126" spans="3:3" x14ac:dyDescent="0.3">
      <c r="C2126" s="29"/>
    </row>
    <row r="2127" spans="3:3" x14ac:dyDescent="0.3">
      <c r="C2127" s="29"/>
    </row>
    <row r="2128" spans="3:3" x14ac:dyDescent="0.3">
      <c r="C2128" s="29"/>
    </row>
    <row r="2129" spans="3:3" x14ac:dyDescent="0.3">
      <c r="C2129" s="29"/>
    </row>
    <row r="2130" spans="3:3" x14ac:dyDescent="0.3">
      <c r="C2130" s="29"/>
    </row>
    <row r="2131" spans="3:3" x14ac:dyDescent="0.3">
      <c r="C2131" s="29"/>
    </row>
    <row r="2132" spans="3:3" x14ac:dyDescent="0.3">
      <c r="C2132" s="29"/>
    </row>
    <row r="2133" spans="3:3" x14ac:dyDescent="0.3">
      <c r="C2133" s="29"/>
    </row>
    <row r="2134" spans="3:3" x14ac:dyDescent="0.3">
      <c r="C2134" s="29"/>
    </row>
    <row r="2135" spans="3:3" x14ac:dyDescent="0.3">
      <c r="C2135" s="29"/>
    </row>
    <row r="2136" spans="3:3" x14ac:dyDescent="0.3">
      <c r="C2136" s="29"/>
    </row>
    <row r="2137" spans="3:3" x14ac:dyDescent="0.3">
      <c r="C2137" s="29"/>
    </row>
    <row r="2138" spans="3:3" x14ac:dyDescent="0.3">
      <c r="C2138" s="29"/>
    </row>
    <row r="2139" spans="3:3" x14ac:dyDescent="0.3">
      <c r="C2139" s="29"/>
    </row>
    <row r="2140" spans="3:3" x14ac:dyDescent="0.3">
      <c r="C2140" s="29"/>
    </row>
    <row r="2141" spans="3:3" x14ac:dyDescent="0.3">
      <c r="C2141" s="29"/>
    </row>
    <row r="2142" spans="3:3" x14ac:dyDescent="0.3">
      <c r="C2142" s="29"/>
    </row>
    <row r="2143" spans="3:3" x14ac:dyDescent="0.3">
      <c r="C2143" s="29"/>
    </row>
    <row r="2144" spans="3:3" x14ac:dyDescent="0.3">
      <c r="C2144" s="29"/>
    </row>
    <row r="2145" spans="3:3" x14ac:dyDescent="0.3">
      <c r="C2145" s="29"/>
    </row>
    <row r="2146" spans="3:3" x14ac:dyDescent="0.3">
      <c r="C2146" s="29"/>
    </row>
    <row r="2147" spans="3:3" x14ac:dyDescent="0.3">
      <c r="C2147" s="29"/>
    </row>
    <row r="2148" spans="3:3" x14ac:dyDescent="0.3">
      <c r="C2148" s="29"/>
    </row>
    <row r="2149" spans="3:3" x14ac:dyDescent="0.3">
      <c r="C2149" s="29"/>
    </row>
    <row r="2150" spans="3:3" x14ac:dyDescent="0.3">
      <c r="C2150" s="29"/>
    </row>
    <row r="2151" spans="3:3" x14ac:dyDescent="0.3">
      <c r="C2151" s="29"/>
    </row>
    <row r="2152" spans="3:3" x14ac:dyDescent="0.3">
      <c r="C2152" s="29"/>
    </row>
    <row r="2153" spans="3:3" x14ac:dyDescent="0.3">
      <c r="C2153" s="29"/>
    </row>
    <row r="2154" spans="3:3" x14ac:dyDescent="0.3">
      <c r="C2154" s="29"/>
    </row>
    <row r="2155" spans="3:3" x14ac:dyDescent="0.3">
      <c r="C2155" s="29"/>
    </row>
    <row r="2156" spans="3:3" x14ac:dyDescent="0.3">
      <c r="C2156" s="29"/>
    </row>
    <row r="2157" spans="3:3" x14ac:dyDescent="0.3">
      <c r="C2157" s="29"/>
    </row>
    <row r="2158" spans="3:3" x14ac:dyDescent="0.3">
      <c r="C2158" s="29"/>
    </row>
    <row r="2159" spans="3:3" x14ac:dyDescent="0.3">
      <c r="C2159" s="29"/>
    </row>
    <row r="2160" spans="3:3" x14ac:dyDescent="0.3">
      <c r="C2160" s="29"/>
    </row>
    <row r="2161" spans="3:3" x14ac:dyDescent="0.3">
      <c r="C2161" s="29"/>
    </row>
    <row r="2162" spans="3:3" x14ac:dyDescent="0.3">
      <c r="C2162" s="29"/>
    </row>
    <row r="2163" spans="3:3" x14ac:dyDescent="0.3">
      <c r="C2163" s="29"/>
    </row>
    <row r="2164" spans="3:3" x14ac:dyDescent="0.3">
      <c r="C2164" s="29"/>
    </row>
    <row r="2165" spans="3:3" x14ac:dyDescent="0.3">
      <c r="C2165" s="29"/>
    </row>
    <row r="2166" spans="3:3" x14ac:dyDescent="0.3">
      <c r="C2166" s="29"/>
    </row>
    <row r="2167" spans="3:3" x14ac:dyDescent="0.3">
      <c r="C2167" s="29"/>
    </row>
    <row r="2168" spans="3:3" x14ac:dyDescent="0.3">
      <c r="C2168" s="29"/>
    </row>
    <row r="2169" spans="3:3" x14ac:dyDescent="0.3">
      <c r="C2169" s="29"/>
    </row>
    <row r="2170" spans="3:3" x14ac:dyDescent="0.3">
      <c r="C2170" s="29"/>
    </row>
    <row r="2171" spans="3:3" x14ac:dyDescent="0.3">
      <c r="C2171" s="29"/>
    </row>
    <row r="2172" spans="3:3" x14ac:dyDescent="0.3">
      <c r="C2172" s="29"/>
    </row>
    <row r="2173" spans="3:3" x14ac:dyDescent="0.3">
      <c r="C2173" s="29"/>
    </row>
    <row r="2174" spans="3:3" x14ac:dyDescent="0.3">
      <c r="C2174" s="29"/>
    </row>
    <row r="2175" spans="3:3" x14ac:dyDescent="0.3">
      <c r="C2175" s="29"/>
    </row>
    <row r="2176" spans="3:3" x14ac:dyDescent="0.3">
      <c r="C2176" s="29"/>
    </row>
    <row r="2177" spans="3:3" x14ac:dyDescent="0.3">
      <c r="C2177" s="29"/>
    </row>
    <row r="2178" spans="3:3" x14ac:dyDescent="0.3">
      <c r="C2178" s="29"/>
    </row>
    <row r="2179" spans="3:3" x14ac:dyDescent="0.3">
      <c r="C2179" s="29"/>
    </row>
    <row r="2180" spans="3:3" x14ac:dyDescent="0.3">
      <c r="C2180" s="29"/>
    </row>
    <row r="2181" spans="3:3" x14ac:dyDescent="0.3">
      <c r="C2181" s="29"/>
    </row>
    <row r="2182" spans="3:3" x14ac:dyDescent="0.3">
      <c r="C2182" s="29"/>
    </row>
    <row r="2183" spans="3:3" x14ac:dyDescent="0.3">
      <c r="C2183" s="29"/>
    </row>
    <row r="2184" spans="3:3" x14ac:dyDescent="0.3">
      <c r="C2184" s="29"/>
    </row>
    <row r="2185" spans="3:3" x14ac:dyDescent="0.3">
      <c r="C2185" s="29"/>
    </row>
    <row r="2186" spans="3:3" x14ac:dyDescent="0.3">
      <c r="C2186" s="29"/>
    </row>
    <row r="2187" spans="3:3" x14ac:dyDescent="0.3">
      <c r="C2187" s="29"/>
    </row>
    <row r="2188" spans="3:3" x14ac:dyDescent="0.3">
      <c r="C2188" s="29"/>
    </row>
    <row r="2189" spans="3:3" x14ac:dyDescent="0.3">
      <c r="C2189" s="29"/>
    </row>
    <row r="2190" spans="3:3" x14ac:dyDescent="0.3">
      <c r="C2190" s="29"/>
    </row>
    <row r="2191" spans="3:3" x14ac:dyDescent="0.3">
      <c r="C2191" s="29"/>
    </row>
    <row r="2192" spans="3:3" x14ac:dyDescent="0.3">
      <c r="C2192" s="29"/>
    </row>
    <row r="2193" spans="3:3" x14ac:dyDescent="0.3">
      <c r="C2193" s="29"/>
    </row>
    <row r="2194" spans="3:3" x14ac:dyDescent="0.3">
      <c r="C2194" s="29"/>
    </row>
    <row r="2195" spans="3:3" x14ac:dyDescent="0.3">
      <c r="C2195" s="29"/>
    </row>
    <row r="2196" spans="3:3" x14ac:dyDescent="0.3">
      <c r="C2196" s="29"/>
    </row>
    <row r="2197" spans="3:3" x14ac:dyDescent="0.3">
      <c r="C2197" s="29"/>
    </row>
    <row r="2198" spans="3:3" x14ac:dyDescent="0.3">
      <c r="C2198" s="29"/>
    </row>
    <row r="2199" spans="3:3" x14ac:dyDescent="0.3">
      <c r="C2199" s="29"/>
    </row>
    <row r="2200" spans="3:3" x14ac:dyDescent="0.3">
      <c r="C2200" s="29"/>
    </row>
    <row r="2201" spans="3:3" x14ac:dyDescent="0.3">
      <c r="C2201" s="29"/>
    </row>
    <row r="2202" spans="3:3" x14ac:dyDescent="0.3">
      <c r="C2202" s="29"/>
    </row>
    <row r="2203" spans="3:3" x14ac:dyDescent="0.3">
      <c r="C2203" s="29"/>
    </row>
    <row r="2204" spans="3:3" x14ac:dyDescent="0.3">
      <c r="C2204" s="29"/>
    </row>
    <row r="2205" spans="3:3" x14ac:dyDescent="0.3">
      <c r="C2205" s="29"/>
    </row>
    <row r="2206" spans="3:3" x14ac:dyDescent="0.3">
      <c r="C2206" s="29"/>
    </row>
    <row r="2207" spans="3:3" x14ac:dyDescent="0.3">
      <c r="C2207" s="29"/>
    </row>
    <row r="2208" spans="3:3" x14ac:dyDescent="0.3">
      <c r="C2208" s="29"/>
    </row>
    <row r="2209" spans="3:3" x14ac:dyDescent="0.3">
      <c r="C2209" s="29"/>
    </row>
    <row r="2210" spans="3:3" x14ac:dyDescent="0.3">
      <c r="C2210" s="29"/>
    </row>
    <row r="2211" spans="3:3" x14ac:dyDescent="0.3">
      <c r="C2211" s="29"/>
    </row>
    <row r="2212" spans="3:3" x14ac:dyDescent="0.3">
      <c r="C2212" s="29"/>
    </row>
    <row r="2213" spans="3:3" x14ac:dyDescent="0.3">
      <c r="C2213" s="29"/>
    </row>
    <row r="2214" spans="3:3" x14ac:dyDescent="0.3">
      <c r="C2214" s="29"/>
    </row>
    <row r="2215" spans="3:3" x14ac:dyDescent="0.3">
      <c r="C2215" s="29"/>
    </row>
    <row r="2216" spans="3:3" x14ac:dyDescent="0.3">
      <c r="C2216" s="29"/>
    </row>
    <row r="2217" spans="3:3" x14ac:dyDescent="0.3">
      <c r="C2217" s="29"/>
    </row>
    <row r="2218" spans="3:3" x14ac:dyDescent="0.3">
      <c r="C2218" s="29"/>
    </row>
    <row r="2219" spans="3:3" x14ac:dyDescent="0.3">
      <c r="C2219" s="29"/>
    </row>
    <row r="2220" spans="3:3" x14ac:dyDescent="0.3">
      <c r="C2220" s="29"/>
    </row>
    <row r="2221" spans="3:3" x14ac:dyDescent="0.3">
      <c r="C2221" s="29"/>
    </row>
    <row r="2222" spans="3:3" x14ac:dyDescent="0.3">
      <c r="C2222" s="29"/>
    </row>
    <row r="2223" spans="3:3" x14ac:dyDescent="0.3">
      <c r="C2223" s="29"/>
    </row>
    <row r="2224" spans="3:3" x14ac:dyDescent="0.3">
      <c r="C2224" s="29"/>
    </row>
    <row r="2225" spans="3:3" x14ac:dyDescent="0.3">
      <c r="C2225" s="29"/>
    </row>
    <row r="2226" spans="3:3" x14ac:dyDescent="0.3">
      <c r="C2226" s="29"/>
    </row>
    <row r="2227" spans="3:3" x14ac:dyDescent="0.3">
      <c r="C2227" s="29"/>
    </row>
    <row r="2228" spans="3:3" x14ac:dyDescent="0.3">
      <c r="C2228" s="29"/>
    </row>
    <row r="2229" spans="3:3" x14ac:dyDescent="0.3">
      <c r="C2229" s="29"/>
    </row>
    <row r="2230" spans="3:3" x14ac:dyDescent="0.3">
      <c r="C2230" s="29"/>
    </row>
    <row r="2231" spans="3:3" x14ac:dyDescent="0.3">
      <c r="C2231" s="29"/>
    </row>
    <row r="2232" spans="3:3" x14ac:dyDescent="0.3">
      <c r="C2232" s="29"/>
    </row>
    <row r="2233" spans="3:3" x14ac:dyDescent="0.3">
      <c r="C2233" s="29"/>
    </row>
    <row r="2234" spans="3:3" x14ac:dyDescent="0.3">
      <c r="C2234" s="29"/>
    </row>
    <row r="2235" spans="3:3" x14ac:dyDescent="0.3">
      <c r="C2235" s="29"/>
    </row>
    <row r="2236" spans="3:3" x14ac:dyDescent="0.3">
      <c r="C2236" s="29"/>
    </row>
    <row r="2237" spans="3:3" x14ac:dyDescent="0.3">
      <c r="C2237" s="29"/>
    </row>
    <row r="2238" spans="3:3" x14ac:dyDescent="0.3">
      <c r="C2238" s="29"/>
    </row>
    <row r="2239" spans="3:3" x14ac:dyDescent="0.3">
      <c r="C2239" s="29"/>
    </row>
    <row r="2240" spans="3:3" x14ac:dyDescent="0.3">
      <c r="C2240" s="29"/>
    </row>
    <row r="2241" spans="3:3" x14ac:dyDescent="0.3">
      <c r="C2241" s="29"/>
    </row>
    <row r="2242" spans="3:3" x14ac:dyDescent="0.3">
      <c r="C2242" s="29"/>
    </row>
    <row r="2243" spans="3:3" x14ac:dyDescent="0.3">
      <c r="C2243" s="29"/>
    </row>
    <row r="2244" spans="3:3" x14ac:dyDescent="0.3">
      <c r="C2244" s="29"/>
    </row>
    <row r="2245" spans="3:3" x14ac:dyDescent="0.3">
      <c r="C2245" s="29"/>
    </row>
    <row r="2246" spans="3:3" x14ac:dyDescent="0.3">
      <c r="C2246" s="29"/>
    </row>
    <row r="2247" spans="3:3" x14ac:dyDescent="0.3">
      <c r="C2247" s="29"/>
    </row>
    <row r="2248" spans="3:3" x14ac:dyDescent="0.3">
      <c r="C2248" s="29"/>
    </row>
    <row r="2249" spans="3:3" x14ac:dyDescent="0.3">
      <c r="C2249" s="29"/>
    </row>
    <row r="2250" spans="3:3" x14ac:dyDescent="0.3">
      <c r="C2250" s="29"/>
    </row>
    <row r="2251" spans="3:3" x14ac:dyDescent="0.3">
      <c r="C2251" s="29"/>
    </row>
    <row r="2252" spans="3:3" x14ac:dyDescent="0.3">
      <c r="C2252" s="29"/>
    </row>
    <row r="2253" spans="3:3" x14ac:dyDescent="0.3">
      <c r="C2253" s="29"/>
    </row>
    <row r="2254" spans="3:3" x14ac:dyDescent="0.3">
      <c r="C2254" s="29"/>
    </row>
    <row r="2255" spans="3:3" x14ac:dyDescent="0.3">
      <c r="C2255" s="29"/>
    </row>
    <row r="2256" spans="3:3" x14ac:dyDescent="0.3">
      <c r="C2256" s="29"/>
    </row>
    <row r="2257" spans="3:3" x14ac:dyDescent="0.3">
      <c r="C2257" s="29"/>
    </row>
    <row r="2258" spans="3:3" x14ac:dyDescent="0.3">
      <c r="C2258" s="29"/>
    </row>
    <row r="2259" spans="3:3" x14ac:dyDescent="0.3">
      <c r="C2259" s="29"/>
    </row>
    <row r="2260" spans="3:3" x14ac:dyDescent="0.3">
      <c r="C2260" s="29"/>
    </row>
    <row r="2261" spans="3:3" x14ac:dyDescent="0.3">
      <c r="C2261" s="29"/>
    </row>
    <row r="2262" spans="3:3" x14ac:dyDescent="0.3">
      <c r="C2262" s="29"/>
    </row>
    <row r="2263" spans="3:3" x14ac:dyDescent="0.3">
      <c r="C2263" s="29"/>
    </row>
    <row r="2264" spans="3:3" x14ac:dyDescent="0.3">
      <c r="C2264" s="29"/>
    </row>
    <row r="2265" spans="3:3" x14ac:dyDescent="0.3">
      <c r="C2265" s="29"/>
    </row>
    <row r="2266" spans="3:3" x14ac:dyDescent="0.3">
      <c r="C2266" s="29"/>
    </row>
    <row r="2267" spans="3:3" x14ac:dyDescent="0.3">
      <c r="C2267" s="29"/>
    </row>
    <row r="2268" spans="3:3" x14ac:dyDescent="0.3">
      <c r="C2268" s="29"/>
    </row>
    <row r="2269" spans="3:3" x14ac:dyDescent="0.3">
      <c r="C2269" s="29"/>
    </row>
    <row r="2270" spans="3:3" x14ac:dyDescent="0.3">
      <c r="C2270" s="29"/>
    </row>
    <row r="2271" spans="3:3" x14ac:dyDescent="0.3">
      <c r="C2271" s="29"/>
    </row>
    <row r="2272" spans="3:3" x14ac:dyDescent="0.3">
      <c r="C2272" s="29"/>
    </row>
    <row r="2273" spans="3:3" x14ac:dyDescent="0.3">
      <c r="C2273" s="29"/>
    </row>
    <row r="2274" spans="3:3" x14ac:dyDescent="0.3">
      <c r="C2274" s="29"/>
    </row>
    <row r="2275" spans="3:3" x14ac:dyDescent="0.3">
      <c r="C2275" s="29"/>
    </row>
    <row r="2276" spans="3:3" x14ac:dyDescent="0.3">
      <c r="C2276" s="29"/>
    </row>
    <row r="2277" spans="3:3" x14ac:dyDescent="0.3">
      <c r="C2277" s="29"/>
    </row>
    <row r="2278" spans="3:3" x14ac:dyDescent="0.3">
      <c r="C2278" s="29"/>
    </row>
    <row r="2279" spans="3:3" x14ac:dyDescent="0.3">
      <c r="C2279" s="29"/>
    </row>
    <row r="2280" spans="3:3" x14ac:dyDescent="0.3">
      <c r="C2280" s="29"/>
    </row>
    <row r="2281" spans="3:3" x14ac:dyDescent="0.3">
      <c r="C2281" s="29"/>
    </row>
    <row r="2282" spans="3:3" x14ac:dyDescent="0.3">
      <c r="C2282" s="29"/>
    </row>
    <row r="2283" spans="3:3" x14ac:dyDescent="0.3">
      <c r="C2283" s="29"/>
    </row>
    <row r="2284" spans="3:3" x14ac:dyDescent="0.3">
      <c r="C2284" s="29"/>
    </row>
    <row r="2285" spans="3:3" x14ac:dyDescent="0.3">
      <c r="C2285" s="29"/>
    </row>
    <row r="2286" spans="3:3" x14ac:dyDescent="0.3">
      <c r="C2286" s="29"/>
    </row>
    <row r="2287" spans="3:3" x14ac:dyDescent="0.3">
      <c r="C2287" s="29"/>
    </row>
    <row r="2288" spans="3:3" x14ac:dyDescent="0.3">
      <c r="C2288" s="29"/>
    </row>
    <row r="2289" spans="3:3" x14ac:dyDescent="0.3">
      <c r="C2289" s="29"/>
    </row>
    <row r="2290" spans="3:3" x14ac:dyDescent="0.3">
      <c r="C2290" s="29"/>
    </row>
    <row r="2291" spans="3:3" x14ac:dyDescent="0.3">
      <c r="C2291" s="29"/>
    </row>
    <row r="2292" spans="3:3" x14ac:dyDescent="0.3">
      <c r="C2292" s="29"/>
    </row>
    <row r="2293" spans="3:3" x14ac:dyDescent="0.3">
      <c r="C2293" s="29"/>
    </row>
    <row r="2294" spans="3:3" x14ac:dyDescent="0.3">
      <c r="C2294" s="29"/>
    </row>
    <row r="2295" spans="3:3" x14ac:dyDescent="0.3">
      <c r="C2295" s="29"/>
    </row>
    <row r="2296" spans="3:3" x14ac:dyDescent="0.3">
      <c r="C2296" s="29"/>
    </row>
    <row r="2297" spans="3:3" x14ac:dyDescent="0.3">
      <c r="C2297" s="29"/>
    </row>
    <row r="2298" spans="3:3" x14ac:dyDescent="0.3">
      <c r="C2298" s="29"/>
    </row>
    <row r="2299" spans="3:3" x14ac:dyDescent="0.3">
      <c r="C2299" s="29"/>
    </row>
    <row r="2300" spans="3:3" x14ac:dyDescent="0.3">
      <c r="C2300" s="29"/>
    </row>
    <row r="2301" spans="3:3" x14ac:dyDescent="0.3">
      <c r="C2301" s="29"/>
    </row>
    <row r="2302" spans="3:3" x14ac:dyDescent="0.3">
      <c r="C2302" s="29"/>
    </row>
    <row r="2303" spans="3:3" x14ac:dyDescent="0.3">
      <c r="C2303" s="29"/>
    </row>
    <row r="2304" spans="3:3" x14ac:dyDescent="0.3">
      <c r="C2304" s="29"/>
    </row>
    <row r="2305" spans="3:3" x14ac:dyDescent="0.3">
      <c r="C2305" s="29"/>
    </row>
    <row r="2306" spans="3:3" x14ac:dyDescent="0.3">
      <c r="C2306" s="29"/>
    </row>
    <row r="2307" spans="3:3" x14ac:dyDescent="0.3">
      <c r="C2307" s="29"/>
    </row>
    <row r="2308" spans="3:3" x14ac:dyDescent="0.3">
      <c r="C2308" s="29"/>
    </row>
    <row r="2309" spans="3:3" x14ac:dyDescent="0.3">
      <c r="C2309" s="29"/>
    </row>
    <row r="2310" spans="3:3" x14ac:dyDescent="0.3">
      <c r="C2310" s="29"/>
    </row>
    <row r="2311" spans="3:3" x14ac:dyDescent="0.3">
      <c r="C2311" s="29"/>
    </row>
    <row r="2312" spans="3:3" x14ac:dyDescent="0.3">
      <c r="C2312" s="29"/>
    </row>
    <row r="2313" spans="3:3" x14ac:dyDescent="0.3">
      <c r="C2313" s="29"/>
    </row>
    <row r="2314" spans="3:3" x14ac:dyDescent="0.3">
      <c r="C2314" s="29"/>
    </row>
    <row r="2315" spans="3:3" x14ac:dyDescent="0.3">
      <c r="C2315" s="29"/>
    </row>
    <row r="2316" spans="3:3" x14ac:dyDescent="0.3">
      <c r="C2316" s="29"/>
    </row>
    <row r="2317" spans="3:3" x14ac:dyDescent="0.3">
      <c r="C2317" s="29"/>
    </row>
    <row r="2318" spans="3:3" x14ac:dyDescent="0.3">
      <c r="C2318" s="29"/>
    </row>
    <row r="2319" spans="3:3" x14ac:dyDescent="0.3">
      <c r="C2319" s="29"/>
    </row>
    <row r="2320" spans="3:3" x14ac:dyDescent="0.3">
      <c r="C2320" s="29"/>
    </row>
    <row r="2321" spans="3:3" x14ac:dyDescent="0.3">
      <c r="C2321" s="29"/>
    </row>
    <row r="2322" spans="3:3" x14ac:dyDescent="0.3">
      <c r="C2322" s="29"/>
    </row>
    <row r="2323" spans="3:3" x14ac:dyDescent="0.3">
      <c r="C2323" s="29"/>
    </row>
    <row r="2324" spans="3:3" x14ac:dyDescent="0.3">
      <c r="C2324" s="29"/>
    </row>
    <row r="2325" spans="3:3" x14ac:dyDescent="0.3">
      <c r="C2325" s="29"/>
    </row>
    <row r="2326" spans="3:3" x14ac:dyDescent="0.3">
      <c r="C2326" s="29"/>
    </row>
    <row r="2327" spans="3:3" x14ac:dyDescent="0.3">
      <c r="C2327" s="29"/>
    </row>
    <row r="2328" spans="3:3" x14ac:dyDescent="0.3">
      <c r="C2328" s="29"/>
    </row>
    <row r="2329" spans="3:3" x14ac:dyDescent="0.3">
      <c r="C2329" s="29"/>
    </row>
    <row r="2330" spans="3:3" x14ac:dyDescent="0.3">
      <c r="C2330" s="29"/>
    </row>
    <row r="2331" spans="3:3" x14ac:dyDescent="0.3">
      <c r="C2331" s="29"/>
    </row>
    <row r="2332" spans="3:3" x14ac:dyDescent="0.3">
      <c r="C2332" s="29"/>
    </row>
    <row r="2333" spans="3:3" x14ac:dyDescent="0.3">
      <c r="C2333" s="29"/>
    </row>
    <row r="2334" spans="3:3" x14ac:dyDescent="0.3">
      <c r="C2334" s="29"/>
    </row>
    <row r="2335" spans="3:3" x14ac:dyDescent="0.3">
      <c r="C2335" s="29"/>
    </row>
    <row r="2336" spans="3:3" x14ac:dyDescent="0.3">
      <c r="C2336" s="29"/>
    </row>
    <row r="2337" spans="3:3" x14ac:dyDescent="0.3">
      <c r="C2337" s="29"/>
    </row>
    <row r="2338" spans="3:3" x14ac:dyDescent="0.3">
      <c r="C2338" s="29"/>
    </row>
    <row r="2339" spans="3:3" x14ac:dyDescent="0.3">
      <c r="C2339" s="29"/>
    </row>
    <row r="2340" spans="3:3" x14ac:dyDescent="0.3">
      <c r="C2340" s="29"/>
    </row>
    <row r="2341" spans="3:3" x14ac:dyDescent="0.3">
      <c r="C2341" s="29"/>
    </row>
    <row r="2342" spans="3:3" x14ac:dyDescent="0.3">
      <c r="C2342" s="29"/>
    </row>
    <row r="2343" spans="3:3" x14ac:dyDescent="0.3">
      <c r="C2343" s="29"/>
    </row>
    <row r="2344" spans="3:3" x14ac:dyDescent="0.3">
      <c r="C2344" s="29"/>
    </row>
    <row r="2345" spans="3:3" x14ac:dyDescent="0.3">
      <c r="C2345" s="29"/>
    </row>
    <row r="2346" spans="3:3" x14ac:dyDescent="0.3">
      <c r="C2346" s="29"/>
    </row>
    <row r="2347" spans="3:3" x14ac:dyDescent="0.3">
      <c r="C2347" s="29"/>
    </row>
    <row r="2348" spans="3:3" x14ac:dyDescent="0.3">
      <c r="C2348" s="29"/>
    </row>
    <row r="2349" spans="3:3" x14ac:dyDescent="0.3">
      <c r="C2349" s="29"/>
    </row>
    <row r="2350" spans="3:3" x14ac:dyDescent="0.3">
      <c r="C2350" s="29"/>
    </row>
    <row r="2351" spans="3:3" x14ac:dyDescent="0.3">
      <c r="C2351" s="29"/>
    </row>
    <row r="2352" spans="3:3" x14ac:dyDescent="0.3">
      <c r="C2352" s="29"/>
    </row>
    <row r="2353" spans="3:3" x14ac:dyDescent="0.3">
      <c r="C2353" s="29"/>
    </row>
    <row r="2354" spans="3:3" x14ac:dyDescent="0.3">
      <c r="C2354" s="29"/>
    </row>
    <row r="2355" spans="3:3" x14ac:dyDescent="0.3">
      <c r="C2355" s="29"/>
    </row>
    <row r="2356" spans="3:3" x14ac:dyDescent="0.3">
      <c r="C2356" s="29"/>
    </row>
    <row r="2357" spans="3:3" x14ac:dyDescent="0.3">
      <c r="C2357" s="29"/>
    </row>
    <row r="2358" spans="3:3" x14ac:dyDescent="0.3">
      <c r="C2358" s="29"/>
    </row>
    <row r="2359" spans="3:3" x14ac:dyDescent="0.3">
      <c r="C2359" s="29"/>
    </row>
    <row r="2360" spans="3:3" x14ac:dyDescent="0.3">
      <c r="C2360" s="29"/>
    </row>
    <row r="2361" spans="3:3" x14ac:dyDescent="0.3">
      <c r="C2361" s="29"/>
    </row>
    <row r="2362" spans="3:3" x14ac:dyDescent="0.3">
      <c r="C2362" s="29"/>
    </row>
    <row r="2363" spans="3:3" x14ac:dyDescent="0.3">
      <c r="C2363" s="29"/>
    </row>
    <row r="2364" spans="3:3" x14ac:dyDescent="0.3">
      <c r="C2364" s="29"/>
    </row>
    <row r="2365" spans="3:3" x14ac:dyDescent="0.3">
      <c r="C2365" s="29"/>
    </row>
    <row r="2366" spans="3:3" x14ac:dyDescent="0.3">
      <c r="C2366" s="29"/>
    </row>
    <row r="2367" spans="3:3" x14ac:dyDescent="0.3">
      <c r="C2367" s="29"/>
    </row>
    <row r="2368" spans="3:3" x14ac:dyDescent="0.3">
      <c r="C2368" s="29"/>
    </row>
    <row r="2369" spans="3:3" x14ac:dyDescent="0.3">
      <c r="C2369" s="29"/>
    </row>
    <row r="2370" spans="3:3" x14ac:dyDescent="0.3">
      <c r="C2370" s="29"/>
    </row>
    <row r="2371" spans="3:3" x14ac:dyDescent="0.3">
      <c r="C2371" s="29"/>
    </row>
    <row r="2372" spans="3:3" x14ac:dyDescent="0.3">
      <c r="C2372" s="29"/>
    </row>
    <row r="2373" spans="3:3" x14ac:dyDescent="0.3">
      <c r="C2373" s="29"/>
    </row>
    <row r="2374" spans="3:3" x14ac:dyDescent="0.3">
      <c r="C2374" s="29"/>
    </row>
    <row r="2375" spans="3:3" x14ac:dyDescent="0.3">
      <c r="C2375" s="29"/>
    </row>
    <row r="2376" spans="3:3" x14ac:dyDescent="0.3">
      <c r="C2376" s="29"/>
    </row>
    <row r="2377" spans="3:3" x14ac:dyDescent="0.3">
      <c r="C2377" s="29"/>
    </row>
    <row r="2378" spans="3:3" x14ac:dyDescent="0.3">
      <c r="C2378" s="29"/>
    </row>
    <row r="2379" spans="3:3" x14ac:dyDescent="0.3">
      <c r="C2379" s="29"/>
    </row>
    <row r="2380" spans="3:3" x14ac:dyDescent="0.3">
      <c r="C2380" s="29"/>
    </row>
    <row r="2381" spans="3:3" x14ac:dyDescent="0.3">
      <c r="C2381" s="29"/>
    </row>
    <row r="2382" spans="3:3" x14ac:dyDescent="0.3">
      <c r="C2382" s="29"/>
    </row>
    <row r="2383" spans="3:3" x14ac:dyDescent="0.3">
      <c r="C2383" s="29"/>
    </row>
    <row r="2384" spans="3:3" x14ac:dyDescent="0.3">
      <c r="C2384" s="29"/>
    </row>
    <row r="2385" spans="3:3" x14ac:dyDescent="0.3">
      <c r="C2385" s="29"/>
    </row>
    <row r="2386" spans="3:3" x14ac:dyDescent="0.3">
      <c r="C2386" s="29"/>
    </row>
    <row r="2387" spans="3:3" x14ac:dyDescent="0.3">
      <c r="C2387" s="29"/>
    </row>
    <row r="2388" spans="3:3" x14ac:dyDescent="0.3">
      <c r="C2388" s="29"/>
    </row>
    <row r="2389" spans="3:3" x14ac:dyDescent="0.3">
      <c r="C2389" s="29"/>
    </row>
    <row r="2390" spans="3:3" x14ac:dyDescent="0.3">
      <c r="C2390" s="29"/>
    </row>
    <row r="2391" spans="3:3" x14ac:dyDescent="0.3">
      <c r="C2391" s="29"/>
    </row>
    <row r="2392" spans="3:3" x14ac:dyDescent="0.3">
      <c r="C2392" s="29"/>
    </row>
    <row r="2393" spans="3:3" x14ac:dyDescent="0.3">
      <c r="C2393" s="29"/>
    </row>
    <row r="2394" spans="3:3" x14ac:dyDescent="0.3">
      <c r="C2394" s="29"/>
    </row>
    <row r="2395" spans="3:3" x14ac:dyDescent="0.3">
      <c r="C2395" s="29"/>
    </row>
    <row r="2396" spans="3:3" x14ac:dyDescent="0.3">
      <c r="C2396" s="29"/>
    </row>
    <row r="2397" spans="3:3" x14ac:dyDescent="0.3">
      <c r="C2397" s="29"/>
    </row>
    <row r="2398" spans="3:3" x14ac:dyDescent="0.3">
      <c r="C2398" s="29"/>
    </row>
    <row r="2399" spans="3:3" x14ac:dyDescent="0.3">
      <c r="C2399" s="29"/>
    </row>
    <row r="2400" spans="3:3" x14ac:dyDescent="0.3">
      <c r="C2400" s="29"/>
    </row>
    <row r="2401" spans="3:3" x14ac:dyDescent="0.3">
      <c r="C2401" s="29"/>
    </row>
    <row r="2402" spans="3:3" x14ac:dyDescent="0.3">
      <c r="C2402" s="29"/>
    </row>
    <row r="2403" spans="3:3" x14ac:dyDescent="0.3">
      <c r="C2403" s="29"/>
    </row>
    <row r="2404" spans="3:3" x14ac:dyDescent="0.3">
      <c r="C2404" s="29"/>
    </row>
    <row r="2405" spans="3:3" x14ac:dyDescent="0.3">
      <c r="C2405" s="29"/>
    </row>
    <row r="2406" spans="3:3" x14ac:dyDescent="0.3">
      <c r="C2406" s="29"/>
    </row>
    <row r="2407" spans="3:3" x14ac:dyDescent="0.3">
      <c r="C2407" s="29"/>
    </row>
    <row r="2408" spans="3:3" x14ac:dyDescent="0.3">
      <c r="C2408" s="29"/>
    </row>
    <row r="2409" spans="3:3" x14ac:dyDescent="0.3">
      <c r="C2409" s="29"/>
    </row>
    <row r="2410" spans="3:3" x14ac:dyDescent="0.3">
      <c r="C2410" s="29"/>
    </row>
    <row r="2411" spans="3:3" x14ac:dyDescent="0.3">
      <c r="C2411" s="29"/>
    </row>
    <row r="2412" spans="3:3" x14ac:dyDescent="0.3">
      <c r="C2412" s="29"/>
    </row>
    <row r="2413" spans="3:3" x14ac:dyDescent="0.3">
      <c r="C2413" s="29"/>
    </row>
    <row r="2414" spans="3:3" x14ac:dyDescent="0.3">
      <c r="C2414" s="29"/>
    </row>
    <row r="2415" spans="3:3" x14ac:dyDescent="0.3">
      <c r="C2415" s="29"/>
    </row>
    <row r="2416" spans="3:3" x14ac:dyDescent="0.3">
      <c r="C2416" s="29"/>
    </row>
    <row r="2417" spans="3:3" x14ac:dyDescent="0.3">
      <c r="C2417" s="29"/>
    </row>
    <row r="2418" spans="3:3" x14ac:dyDescent="0.3">
      <c r="C2418" s="29"/>
    </row>
    <row r="2419" spans="3:3" x14ac:dyDescent="0.3">
      <c r="C2419" s="29"/>
    </row>
    <row r="2420" spans="3:3" x14ac:dyDescent="0.3">
      <c r="C2420" s="29"/>
    </row>
    <row r="2421" spans="3:3" x14ac:dyDescent="0.3">
      <c r="C2421" s="29"/>
    </row>
    <row r="2422" spans="3:3" x14ac:dyDescent="0.3">
      <c r="C2422" s="29"/>
    </row>
    <row r="2423" spans="3:3" x14ac:dyDescent="0.3">
      <c r="C2423" s="29"/>
    </row>
    <row r="2424" spans="3:3" x14ac:dyDescent="0.3">
      <c r="C2424" s="29"/>
    </row>
    <row r="2425" spans="3:3" x14ac:dyDescent="0.3">
      <c r="C2425" s="29"/>
    </row>
    <row r="2426" spans="3:3" x14ac:dyDescent="0.3">
      <c r="C2426" s="29"/>
    </row>
    <row r="2427" spans="3:3" x14ac:dyDescent="0.3">
      <c r="C2427" s="29"/>
    </row>
    <row r="2428" spans="3:3" x14ac:dyDescent="0.3">
      <c r="C2428" s="29"/>
    </row>
    <row r="2429" spans="3:3" x14ac:dyDescent="0.3">
      <c r="C2429" s="29"/>
    </row>
    <row r="2430" spans="3:3" x14ac:dyDescent="0.3">
      <c r="C2430" s="29"/>
    </row>
    <row r="2431" spans="3:3" x14ac:dyDescent="0.3">
      <c r="C2431" s="29"/>
    </row>
    <row r="2432" spans="3:3" x14ac:dyDescent="0.3">
      <c r="C2432" s="29"/>
    </row>
    <row r="2433" spans="3:3" x14ac:dyDescent="0.3">
      <c r="C2433" s="29"/>
    </row>
    <row r="2434" spans="3:3" x14ac:dyDescent="0.3">
      <c r="C2434" s="29"/>
    </row>
    <row r="2435" spans="3:3" x14ac:dyDescent="0.3">
      <c r="C2435" s="29"/>
    </row>
    <row r="2436" spans="3:3" x14ac:dyDescent="0.3">
      <c r="C2436" s="29"/>
    </row>
    <row r="2437" spans="3:3" x14ac:dyDescent="0.3">
      <c r="C2437" s="29"/>
    </row>
    <row r="2438" spans="3:3" x14ac:dyDescent="0.3">
      <c r="C2438" s="29"/>
    </row>
    <row r="2439" spans="3:3" x14ac:dyDescent="0.3">
      <c r="C2439" s="29"/>
    </row>
    <row r="2440" spans="3:3" x14ac:dyDescent="0.3">
      <c r="C2440" s="29"/>
    </row>
    <row r="2441" spans="3:3" x14ac:dyDescent="0.3">
      <c r="C2441" s="29"/>
    </row>
    <row r="2442" spans="3:3" x14ac:dyDescent="0.3">
      <c r="C2442" s="29"/>
    </row>
    <row r="2443" spans="3:3" x14ac:dyDescent="0.3">
      <c r="C2443" s="29"/>
    </row>
    <row r="2444" spans="3:3" x14ac:dyDescent="0.3">
      <c r="C2444" s="29"/>
    </row>
    <row r="2445" spans="3:3" x14ac:dyDescent="0.3">
      <c r="C2445" s="29"/>
    </row>
    <row r="2446" spans="3:3" x14ac:dyDescent="0.3">
      <c r="C2446" s="29"/>
    </row>
    <row r="2447" spans="3:3" x14ac:dyDescent="0.3">
      <c r="C2447" s="29"/>
    </row>
    <row r="2448" spans="3:3" x14ac:dyDescent="0.3">
      <c r="C2448" s="29"/>
    </row>
    <row r="2449" spans="3:3" x14ac:dyDescent="0.3">
      <c r="C2449" s="29"/>
    </row>
    <row r="2450" spans="3:3" x14ac:dyDescent="0.3">
      <c r="C2450" s="29"/>
    </row>
    <row r="2451" spans="3:3" x14ac:dyDescent="0.3">
      <c r="C2451" s="29"/>
    </row>
    <row r="2452" spans="3:3" x14ac:dyDescent="0.3">
      <c r="C2452" s="29"/>
    </row>
    <row r="2453" spans="3:3" x14ac:dyDescent="0.3">
      <c r="C2453" s="29"/>
    </row>
    <row r="2454" spans="3:3" x14ac:dyDescent="0.3">
      <c r="C2454" s="29"/>
    </row>
    <row r="2455" spans="3:3" x14ac:dyDescent="0.3">
      <c r="C2455" s="29"/>
    </row>
    <row r="2456" spans="3:3" x14ac:dyDescent="0.3">
      <c r="C2456" s="29"/>
    </row>
    <row r="2457" spans="3:3" x14ac:dyDescent="0.3">
      <c r="C2457" s="29"/>
    </row>
    <row r="2458" spans="3:3" x14ac:dyDescent="0.3">
      <c r="C2458" s="29"/>
    </row>
    <row r="2459" spans="3:3" x14ac:dyDescent="0.3">
      <c r="C2459" s="29"/>
    </row>
    <row r="2460" spans="3:3" x14ac:dyDescent="0.3">
      <c r="C2460" s="29"/>
    </row>
    <row r="2461" spans="3:3" x14ac:dyDescent="0.3">
      <c r="C2461" s="29"/>
    </row>
    <row r="2462" spans="3:3" x14ac:dyDescent="0.3">
      <c r="C2462" s="29"/>
    </row>
    <row r="2463" spans="3:3" x14ac:dyDescent="0.3">
      <c r="C2463" s="29"/>
    </row>
    <row r="2464" spans="3:3" x14ac:dyDescent="0.3">
      <c r="C2464" s="29"/>
    </row>
    <row r="2465" spans="3:3" x14ac:dyDescent="0.3">
      <c r="C2465" s="29"/>
    </row>
    <row r="2466" spans="3:3" x14ac:dyDescent="0.3">
      <c r="C2466" s="29"/>
    </row>
    <row r="2467" spans="3:3" x14ac:dyDescent="0.3">
      <c r="C2467" s="29"/>
    </row>
    <row r="2468" spans="3:3" x14ac:dyDescent="0.3">
      <c r="C2468" s="29"/>
    </row>
    <row r="2469" spans="3:3" x14ac:dyDescent="0.3">
      <c r="C2469" s="29"/>
    </row>
    <row r="2470" spans="3:3" x14ac:dyDescent="0.3">
      <c r="C2470" s="29"/>
    </row>
    <row r="2471" spans="3:3" x14ac:dyDescent="0.3">
      <c r="C2471" s="29"/>
    </row>
    <row r="2472" spans="3:3" x14ac:dyDescent="0.3">
      <c r="C2472" s="29"/>
    </row>
    <row r="2473" spans="3:3" x14ac:dyDescent="0.3">
      <c r="C2473" s="29"/>
    </row>
    <row r="2474" spans="3:3" x14ac:dyDescent="0.3">
      <c r="C2474" s="29"/>
    </row>
    <row r="2475" spans="3:3" x14ac:dyDescent="0.3">
      <c r="C2475" s="29"/>
    </row>
    <row r="2476" spans="3:3" x14ac:dyDescent="0.3">
      <c r="C2476" s="29"/>
    </row>
    <row r="2477" spans="3:3" x14ac:dyDescent="0.3">
      <c r="C2477" s="29"/>
    </row>
    <row r="2478" spans="3:3" x14ac:dyDescent="0.3">
      <c r="C2478" s="29"/>
    </row>
    <row r="2479" spans="3:3" x14ac:dyDescent="0.3">
      <c r="C2479" s="29"/>
    </row>
    <row r="2480" spans="3:3" x14ac:dyDescent="0.3">
      <c r="C2480" s="29"/>
    </row>
    <row r="2481" spans="3:3" x14ac:dyDescent="0.3">
      <c r="C2481" s="29"/>
    </row>
    <row r="2482" spans="3:3" x14ac:dyDescent="0.3">
      <c r="C2482" s="29"/>
    </row>
    <row r="2483" spans="3:3" x14ac:dyDescent="0.3">
      <c r="C2483" s="29"/>
    </row>
    <row r="2484" spans="3:3" x14ac:dyDescent="0.3">
      <c r="C2484" s="29"/>
    </row>
    <row r="2485" spans="3:3" x14ac:dyDescent="0.3">
      <c r="C2485" s="29"/>
    </row>
    <row r="2486" spans="3:3" x14ac:dyDescent="0.3">
      <c r="C2486" s="29"/>
    </row>
    <row r="2487" spans="3:3" x14ac:dyDescent="0.3">
      <c r="C2487" s="29"/>
    </row>
    <row r="2488" spans="3:3" x14ac:dyDescent="0.3">
      <c r="C2488" s="29"/>
    </row>
    <row r="2489" spans="3:3" x14ac:dyDescent="0.3">
      <c r="C2489" s="29"/>
    </row>
    <row r="2490" spans="3:3" x14ac:dyDescent="0.3">
      <c r="C2490" s="29"/>
    </row>
    <row r="2491" spans="3:3" x14ac:dyDescent="0.3">
      <c r="C2491" s="29"/>
    </row>
    <row r="2492" spans="3:3" x14ac:dyDescent="0.3">
      <c r="C2492" s="29"/>
    </row>
    <row r="2493" spans="3:3" x14ac:dyDescent="0.3">
      <c r="C2493" s="29"/>
    </row>
    <row r="2494" spans="3:3" x14ac:dyDescent="0.3">
      <c r="C2494" s="29"/>
    </row>
    <row r="2495" spans="3:3" x14ac:dyDescent="0.3">
      <c r="C2495" s="29"/>
    </row>
    <row r="2496" spans="3:3" x14ac:dyDescent="0.3">
      <c r="C2496" s="29"/>
    </row>
    <row r="2497" spans="3:3" x14ac:dyDescent="0.3">
      <c r="C2497" s="29"/>
    </row>
    <row r="2498" spans="3:3" x14ac:dyDescent="0.3">
      <c r="C2498" s="29"/>
    </row>
    <row r="2499" spans="3:3" x14ac:dyDescent="0.3">
      <c r="C2499" s="29"/>
    </row>
    <row r="2500" spans="3:3" x14ac:dyDescent="0.3">
      <c r="C2500" s="29"/>
    </row>
    <row r="2501" spans="3:3" x14ac:dyDescent="0.3">
      <c r="C2501" s="29"/>
    </row>
    <row r="2502" spans="3:3" x14ac:dyDescent="0.3">
      <c r="C2502" s="29"/>
    </row>
    <row r="2503" spans="3:3" x14ac:dyDescent="0.3">
      <c r="C2503" s="29"/>
    </row>
    <row r="2504" spans="3:3" x14ac:dyDescent="0.3">
      <c r="C2504" s="29"/>
    </row>
    <row r="2505" spans="3:3" x14ac:dyDescent="0.3">
      <c r="C2505" s="29"/>
    </row>
    <row r="2506" spans="3:3" x14ac:dyDescent="0.3">
      <c r="C2506" s="29"/>
    </row>
    <row r="2507" spans="3:3" x14ac:dyDescent="0.3">
      <c r="C2507" s="29"/>
    </row>
    <row r="2508" spans="3:3" x14ac:dyDescent="0.3">
      <c r="C2508" s="29"/>
    </row>
    <row r="2509" spans="3:3" x14ac:dyDescent="0.3">
      <c r="C2509" s="29"/>
    </row>
    <row r="2510" spans="3:3" x14ac:dyDescent="0.3">
      <c r="C2510" s="29"/>
    </row>
    <row r="2511" spans="3:3" x14ac:dyDescent="0.3">
      <c r="C2511" s="29"/>
    </row>
    <row r="2512" spans="3:3" x14ac:dyDescent="0.3">
      <c r="C2512" s="29"/>
    </row>
    <row r="2513" spans="3:3" x14ac:dyDescent="0.3">
      <c r="C2513" s="29"/>
    </row>
    <row r="2514" spans="3:3" x14ac:dyDescent="0.3">
      <c r="C2514" s="29"/>
    </row>
    <row r="2515" spans="3:3" x14ac:dyDescent="0.3">
      <c r="C2515" s="29"/>
    </row>
    <row r="2516" spans="3:3" x14ac:dyDescent="0.3">
      <c r="C2516" s="29"/>
    </row>
    <row r="2517" spans="3:3" x14ac:dyDescent="0.3">
      <c r="C2517" s="29"/>
    </row>
    <row r="2518" spans="3:3" x14ac:dyDescent="0.3">
      <c r="C2518" s="29"/>
    </row>
    <row r="2519" spans="3:3" x14ac:dyDescent="0.3">
      <c r="C2519" s="29"/>
    </row>
    <row r="2520" spans="3:3" x14ac:dyDescent="0.3">
      <c r="C2520" s="29"/>
    </row>
    <row r="2521" spans="3:3" x14ac:dyDescent="0.3">
      <c r="C2521" s="29"/>
    </row>
    <row r="2522" spans="3:3" x14ac:dyDescent="0.3">
      <c r="C2522" s="29"/>
    </row>
    <row r="2523" spans="3:3" x14ac:dyDescent="0.3">
      <c r="C2523" s="29"/>
    </row>
    <row r="2524" spans="3:3" x14ac:dyDescent="0.3">
      <c r="C2524" s="29"/>
    </row>
    <row r="2525" spans="3:3" x14ac:dyDescent="0.3">
      <c r="C2525" s="29"/>
    </row>
    <row r="2526" spans="3:3" x14ac:dyDescent="0.3">
      <c r="C2526" s="29"/>
    </row>
    <row r="2527" spans="3:3" x14ac:dyDescent="0.3">
      <c r="C2527" s="29"/>
    </row>
    <row r="2528" spans="3:3" x14ac:dyDescent="0.3">
      <c r="C2528" s="29"/>
    </row>
    <row r="2529" spans="3:3" x14ac:dyDescent="0.3">
      <c r="C2529" s="29"/>
    </row>
    <row r="2530" spans="3:3" x14ac:dyDescent="0.3">
      <c r="C2530" s="29"/>
    </row>
    <row r="2531" spans="3:3" x14ac:dyDescent="0.3">
      <c r="C2531" s="29"/>
    </row>
    <row r="2532" spans="3:3" x14ac:dyDescent="0.3">
      <c r="C2532" s="29"/>
    </row>
    <row r="2533" spans="3:3" x14ac:dyDescent="0.3">
      <c r="C2533" s="29"/>
    </row>
    <row r="2534" spans="3:3" x14ac:dyDescent="0.3">
      <c r="C2534" s="29"/>
    </row>
    <row r="2535" spans="3:3" x14ac:dyDescent="0.3">
      <c r="C2535" s="29"/>
    </row>
    <row r="2536" spans="3:3" x14ac:dyDescent="0.3">
      <c r="C2536" s="29"/>
    </row>
    <row r="2537" spans="3:3" x14ac:dyDescent="0.3">
      <c r="C2537" s="29"/>
    </row>
    <row r="2538" spans="3:3" x14ac:dyDescent="0.3">
      <c r="C2538" s="29"/>
    </row>
    <row r="2539" spans="3:3" x14ac:dyDescent="0.3">
      <c r="C2539" s="29"/>
    </row>
    <row r="2540" spans="3:3" x14ac:dyDescent="0.3">
      <c r="C2540" s="29"/>
    </row>
    <row r="2541" spans="3:3" x14ac:dyDescent="0.3">
      <c r="C2541" s="29"/>
    </row>
    <row r="2542" spans="3:3" x14ac:dyDescent="0.3">
      <c r="C2542" s="29"/>
    </row>
    <row r="2543" spans="3:3" x14ac:dyDescent="0.3">
      <c r="C2543" s="29"/>
    </row>
    <row r="2544" spans="3:3" x14ac:dyDescent="0.3">
      <c r="C2544" s="29"/>
    </row>
    <row r="2545" spans="3:3" x14ac:dyDescent="0.3">
      <c r="C2545" s="29"/>
    </row>
    <row r="2546" spans="3:3" x14ac:dyDescent="0.3">
      <c r="C2546" s="29"/>
    </row>
    <row r="2547" spans="3:3" x14ac:dyDescent="0.3">
      <c r="C2547" s="29"/>
    </row>
    <row r="2548" spans="3:3" x14ac:dyDescent="0.3">
      <c r="C2548" s="29"/>
    </row>
    <row r="2549" spans="3:3" x14ac:dyDescent="0.3">
      <c r="C2549" s="29"/>
    </row>
    <row r="2550" spans="3:3" x14ac:dyDescent="0.3">
      <c r="C2550" s="29"/>
    </row>
    <row r="2551" spans="3:3" x14ac:dyDescent="0.3">
      <c r="C2551" s="29"/>
    </row>
    <row r="2552" spans="3:3" x14ac:dyDescent="0.3">
      <c r="C2552" s="29"/>
    </row>
    <row r="2553" spans="3:3" x14ac:dyDescent="0.3">
      <c r="C2553" s="29"/>
    </row>
    <row r="2554" spans="3:3" x14ac:dyDescent="0.3">
      <c r="C2554" s="29"/>
    </row>
    <row r="2555" spans="3:3" x14ac:dyDescent="0.3">
      <c r="C2555" s="29"/>
    </row>
    <row r="2556" spans="3:3" x14ac:dyDescent="0.3">
      <c r="C2556" s="29"/>
    </row>
    <row r="2557" spans="3:3" x14ac:dyDescent="0.3">
      <c r="C2557" s="29"/>
    </row>
    <row r="2558" spans="3:3" x14ac:dyDescent="0.3">
      <c r="C2558" s="29"/>
    </row>
    <row r="2559" spans="3:3" x14ac:dyDescent="0.3">
      <c r="C2559" s="29"/>
    </row>
    <row r="2560" spans="3:3" x14ac:dyDescent="0.3">
      <c r="C2560" s="29"/>
    </row>
    <row r="2561" spans="3:3" x14ac:dyDescent="0.3">
      <c r="C2561" s="29"/>
    </row>
    <row r="2562" spans="3:3" x14ac:dyDescent="0.3">
      <c r="C2562" s="29"/>
    </row>
    <row r="2563" spans="3:3" x14ac:dyDescent="0.3">
      <c r="C2563" s="29"/>
    </row>
    <row r="2564" spans="3:3" x14ac:dyDescent="0.3">
      <c r="C2564" s="29"/>
    </row>
    <row r="2565" spans="3:3" x14ac:dyDescent="0.3">
      <c r="C2565" s="29"/>
    </row>
    <row r="2566" spans="3:3" x14ac:dyDescent="0.3">
      <c r="C2566" s="29"/>
    </row>
    <row r="2567" spans="3:3" x14ac:dyDescent="0.3">
      <c r="C2567" s="29"/>
    </row>
    <row r="2568" spans="3:3" x14ac:dyDescent="0.3">
      <c r="C2568" s="29"/>
    </row>
    <row r="2569" spans="3:3" x14ac:dyDescent="0.3">
      <c r="C2569" s="29"/>
    </row>
    <row r="2570" spans="3:3" x14ac:dyDescent="0.3">
      <c r="C2570" s="29"/>
    </row>
    <row r="2571" spans="3:3" x14ac:dyDescent="0.3">
      <c r="C2571" s="29"/>
    </row>
    <row r="2572" spans="3:3" x14ac:dyDescent="0.3">
      <c r="C2572" s="29"/>
    </row>
    <row r="2573" spans="3:3" x14ac:dyDescent="0.3">
      <c r="C2573" s="29"/>
    </row>
    <row r="2574" spans="3:3" x14ac:dyDescent="0.3">
      <c r="C2574" s="29"/>
    </row>
    <row r="2575" spans="3:3" x14ac:dyDescent="0.3">
      <c r="C2575" s="29"/>
    </row>
    <row r="2576" spans="3:3" x14ac:dyDescent="0.3">
      <c r="C2576" s="29"/>
    </row>
    <row r="2577" spans="3:3" x14ac:dyDescent="0.3">
      <c r="C2577" s="29"/>
    </row>
    <row r="2578" spans="3:3" x14ac:dyDescent="0.3">
      <c r="C2578" s="29"/>
    </row>
    <row r="2579" spans="3:3" x14ac:dyDescent="0.3">
      <c r="C2579" s="29"/>
    </row>
    <row r="2580" spans="3:3" x14ac:dyDescent="0.3">
      <c r="C2580" s="29"/>
    </row>
    <row r="2581" spans="3:3" x14ac:dyDescent="0.3">
      <c r="C2581" s="29"/>
    </row>
    <row r="2582" spans="3:3" x14ac:dyDescent="0.3">
      <c r="C2582" s="29"/>
    </row>
    <row r="2583" spans="3:3" x14ac:dyDescent="0.3">
      <c r="C2583" s="29"/>
    </row>
    <row r="2584" spans="3:3" x14ac:dyDescent="0.3">
      <c r="C2584" s="29"/>
    </row>
    <row r="2585" spans="3:3" x14ac:dyDescent="0.3">
      <c r="C2585" s="29"/>
    </row>
    <row r="2586" spans="3:3" x14ac:dyDescent="0.3">
      <c r="C2586" s="29"/>
    </row>
    <row r="2587" spans="3:3" x14ac:dyDescent="0.3">
      <c r="C2587" s="29"/>
    </row>
    <row r="2588" spans="3:3" x14ac:dyDescent="0.3">
      <c r="C2588" s="29"/>
    </row>
    <row r="2589" spans="3:3" x14ac:dyDescent="0.3">
      <c r="C2589" s="29"/>
    </row>
    <row r="2590" spans="3:3" x14ac:dyDescent="0.3">
      <c r="C2590" s="29"/>
    </row>
    <row r="2591" spans="3:3" x14ac:dyDescent="0.3">
      <c r="C2591" s="29"/>
    </row>
    <row r="2592" spans="3:3" x14ac:dyDescent="0.3">
      <c r="C2592" s="29"/>
    </row>
    <row r="2593" spans="3:3" x14ac:dyDescent="0.3">
      <c r="C2593" s="29"/>
    </row>
    <row r="2594" spans="3:3" x14ac:dyDescent="0.3">
      <c r="C2594" s="29"/>
    </row>
    <row r="2595" spans="3:3" x14ac:dyDescent="0.3">
      <c r="C2595" s="29"/>
    </row>
    <row r="2596" spans="3:3" x14ac:dyDescent="0.3">
      <c r="C2596" s="29"/>
    </row>
    <row r="2597" spans="3:3" x14ac:dyDescent="0.3">
      <c r="C2597" s="29"/>
    </row>
    <row r="2598" spans="3:3" x14ac:dyDescent="0.3">
      <c r="C2598" s="29"/>
    </row>
    <row r="2599" spans="3:3" x14ac:dyDescent="0.3">
      <c r="C2599" s="29"/>
    </row>
    <row r="2600" spans="3:3" x14ac:dyDescent="0.3">
      <c r="C2600" s="29"/>
    </row>
    <row r="2601" spans="3:3" x14ac:dyDescent="0.3">
      <c r="C2601" s="29"/>
    </row>
    <row r="2602" spans="3:3" x14ac:dyDescent="0.3">
      <c r="C2602" s="29"/>
    </row>
    <row r="2603" spans="3:3" x14ac:dyDescent="0.3">
      <c r="C2603" s="29"/>
    </row>
    <row r="2604" spans="3:3" x14ac:dyDescent="0.3">
      <c r="C2604" s="29"/>
    </row>
    <row r="2605" spans="3:3" x14ac:dyDescent="0.3">
      <c r="C2605" s="29"/>
    </row>
    <row r="2606" spans="3:3" x14ac:dyDescent="0.3">
      <c r="C2606" s="29"/>
    </row>
    <row r="2607" spans="3:3" x14ac:dyDescent="0.3">
      <c r="C2607" s="29"/>
    </row>
    <row r="2608" spans="3:3" x14ac:dyDescent="0.3">
      <c r="C2608" s="29"/>
    </row>
    <row r="2609" spans="3:3" x14ac:dyDescent="0.3">
      <c r="C2609" s="29"/>
    </row>
    <row r="2610" spans="3:3" x14ac:dyDescent="0.3">
      <c r="C2610" s="29"/>
    </row>
    <row r="2611" spans="3:3" x14ac:dyDescent="0.3">
      <c r="C2611" s="29"/>
    </row>
    <row r="2612" spans="3:3" x14ac:dyDescent="0.3">
      <c r="C2612" s="29"/>
    </row>
    <row r="2613" spans="3:3" x14ac:dyDescent="0.3">
      <c r="C2613" s="29"/>
    </row>
    <row r="2614" spans="3:3" x14ac:dyDescent="0.3">
      <c r="C2614" s="29"/>
    </row>
    <row r="2615" spans="3:3" x14ac:dyDescent="0.3">
      <c r="C2615" s="29"/>
    </row>
    <row r="2616" spans="3:3" x14ac:dyDescent="0.3">
      <c r="C2616" s="29"/>
    </row>
    <row r="2617" spans="3:3" x14ac:dyDescent="0.3">
      <c r="C2617" s="29"/>
    </row>
    <row r="2618" spans="3:3" x14ac:dyDescent="0.3">
      <c r="C2618" s="29"/>
    </row>
    <row r="2619" spans="3:3" x14ac:dyDescent="0.3">
      <c r="C2619" s="29"/>
    </row>
    <row r="2620" spans="3:3" x14ac:dyDescent="0.3">
      <c r="C2620" s="29"/>
    </row>
    <row r="2621" spans="3:3" x14ac:dyDescent="0.3">
      <c r="C2621" s="29"/>
    </row>
    <row r="2622" spans="3:3" x14ac:dyDescent="0.3">
      <c r="C2622" s="29"/>
    </row>
    <row r="2623" spans="3:3" x14ac:dyDescent="0.3">
      <c r="C2623" s="29"/>
    </row>
    <row r="2624" spans="3:3" x14ac:dyDescent="0.3">
      <c r="C2624" s="29"/>
    </row>
    <row r="2625" spans="3:3" x14ac:dyDescent="0.3">
      <c r="C2625" s="29"/>
    </row>
    <row r="2626" spans="3:3" x14ac:dyDescent="0.3">
      <c r="C2626" s="29"/>
    </row>
    <row r="2627" spans="3:3" x14ac:dyDescent="0.3">
      <c r="C2627" s="29"/>
    </row>
    <row r="2628" spans="3:3" x14ac:dyDescent="0.3">
      <c r="C2628" s="29"/>
    </row>
    <row r="2629" spans="3:3" x14ac:dyDescent="0.3">
      <c r="C2629" s="29"/>
    </row>
    <row r="2630" spans="3:3" x14ac:dyDescent="0.3">
      <c r="C2630" s="29"/>
    </row>
    <row r="2631" spans="3:3" x14ac:dyDescent="0.3">
      <c r="C2631" s="29"/>
    </row>
    <row r="2632" spans="3:3" x14ac:dyDescent="0.3">
      <c r="C2632" s="29"/>
    </row>
    <row r="2633" spans="3:3" x14ac:dyDescent="0.3">
      <c r="C2633" s="29"/>
    </row>
    <row r="2634" spans="3:3" x14ac:dyDescent="0.3">
      <c r="C2634" s="29"/>
    </row>
    <row r="2635" spans="3:3" x14ac:dyDescent="0.3">
      <c r="C2635" s="29"/>
    </row>
    <row r="2636" spans="3:3" x14ac:dyDescent="0.3">
      <c r="C2636" s="29"/>
    </row>
    <row r="2637" spans="3:3" x14ac:dyDescent="0.3">
      <c r="C2637" s="29"/>
    </row>
    <row r="2638" spans="3:3" x14ac:dyDescent="0.3">
      <c r="C2638" s="29"/>
    </row>
    <row r="2639" spans="3:3" x14ac:dyDescent="0.3">
      <c r="C2639" s="29"/>
    </row>
    <row r="2640" spans="3:3" x14ac:dyDescent="0.3">
      <c r="C2640" s="29"/>
    </row>
    <row r="2641" spans="3:3" x14ac:dyDescent="0.3">
      <c r="C2641" s="29"/>
    </row>
    <row r="2642" spans="3:3" x14ac:dyDescent="0.3">
      <c r="C2642" s="29"/>
    </row>
    <row r="2643" spans="3:3" x14ac:dyDescent="0.3">
      <c r="C2643" s="29"/>
    </row>
    <row r="2644" spans="3:3" x14ac:dyDescent="0.3">
      <c r="C2644" s="29"/>
    </row>
    <row r="2645" spans="3:3" x14ac:dyDescent="0.3">
      <c r="C2645" s="29"/>
    </row>
    <row r="2646" spans="3:3" x14ac:dyDescent="0.3">
      <c r="C2646" s="29"/>
    </row>
    <row r="2647" spans="3:3" x14ac:dyDescent="0.3">
      <c r="C2647" s="29"/>
    </row>
    <row r="2648" spans="3:3" x14ac:dyDescent="0.3">
      <c r="C2648" s="29"/>
    </row>
    <row r="2649" spans="3:3" x14ac:dyDescent="0.3">
      <c r="C2649" s="29"/>
    </row>
    <row r="2650" spans="3:3" x14ac:dyDescent="0.3">
      <c r="C2650" s="29"/>
    </row>
    <row r="2651" spans="3:3" x14ac:dyDescent="0.3">
      <c r="C2651" s="29"/>
    </row>
    <row r="2652" spans="3:3" x14ac:dyDescent="0.3">
      <c r="C2652" s="29"/>
    </row>
    <row r="2653" spans="3:3" x14ac:dyDescent="0.3">
      <c r="C2653" s="29"/>
    </row>
    <row r="2654" spans="3:3" x14ac:dyDescent="0.3">
      <c r="C2654" s="29"/>
    </row>
    <row r="2655" spans="3:3" x14ac:dyDescent="0.3">
      <c r="C2655" s="29"/>
    </row>
    <row r="2656" spans="3:3" x14ac:dyDescent="0.3">
      <c r="C2656" s="29"/>
    </row>
    <row r="2657" spans="3:3" x14ac:dyDescent="0.3">
      <c r="C2657" s="29"/>
    </row>
    <row r="2658" spans="3:3" x14ac:dyDescent="0.3">
      <c r="C2658" s="29"/>
    </row>
    <row r="2659" spans="3:3" x14ac:dyDescent="0.3">
      <c r="C2659" s="29"/>
    </row>
    <row r="2660" spans="3:3" x14ac:dyDescent="0.3">
      <c r="C2660" s="29"/>
    </row>
    <row r="2661" spans="3:3" x14ac:dyDescent="0.3">
      <c r="C2661" s="29"/>
    </row>
    <row r="2662" spans="3:3" x14ac:dyDescent="0.3">
      <c r="C2662" s="29"/>
    </row>
    <row r="2663" spans="3:3" x14ac:dyDescent="0.3">
      <c r="C2663" s="29"/>
    </row>
    <row r="2664" spans="3:3" x14ac:dyDescent="0.3">
      <c r="C2664" s="29"/>
    </row>
    <row r="2665" spans="3:3" x14ac:dyDescent="0.3">
      <c r="C2665" s="29"/>
    </row>
    <row r="2666" spans="3:3" x14ac:dyDescent="0.3">
      <c r="C2666" s="29"/>
    </row>
    <row r="2667" spans="3:3" x14ac:dyDescent="0.3">
      <c r="C2667" s="29"/>
    </row>
    <row r="2668" spans="3:3" x14ac:dyDescent="0.3">
      <c r="C2668" s="29"/>
    </row>
    <row r="2669" spans="3:3" x14ac:dyDescent="0.3">
      <c r="C2669" s="29"/>
    </row>
    <row r="2670" spans="3:3" x14ac:dyDescent="0.3">
      <c r="C2670" s="29"/>
    </row>
    <row r="2671" spans="3:3" x14ac:dyDescent="0.3">
      <c r="C2671" s="29"/>
    </row>
    <row r="2672" spans="3:3" x14ac:dyDescent="0.3">
      <c r="C2672" s="29"/>
    </row>
    <row r="2673" spans="3:3" x14ac:dyDescent="0.3">
      <c r="C2673" s="29"/>
    </row>
    <row r="2674" spans="3:3" x14ac:dyDescent="0.3">
      <c r="C2674" s="29"/>
    </row>
    <row r="2675" spans="3:3" x14ac:dyDescent="0.3">
      <c r="C2675" s="29"/>
    </row>
    <row r="2676" spans="3:3" x14ac:dyDescent="0.3">
      <c r="C2676" s="29"/>
    </row>
    <row r="2677" spans="3:3" x14ac:dyDescent="0.3">
      <c r="C2677" s="29"/>
    </row>
    <row r="2678" spans="3:3" x14ac:dyDescent="0.3">
      <c r="C2678" s="29"/>
    </row>
    <row r="2679" spans="3:3" x14ac:dyDescent="0.3">
      <c r="C2679" s="29"/>
    </row>
    <row r="2680" spans="3:3" x14ac:dyDescent="0.3">
      <c r="C2680" s="29"/>
    </row>
    <row r="2681" spans="3:3" x14ac:dyDescent="0.3">
      <c r="C2681" s="29"/>
    </row>
    <row r="2682" spans="3:3" x14ac:dyDescent="0.3">
      <c r="C2682" s="29"/>
    </row>
    <row r="2683" spans="3:3" x14ac:dyDescent="0.3">
      <c r="C2683" s="29"/>
    </row>
    <row r="2684" spans="3:3" x14ac:dyDescent="0.3">
      <c r="C2684" s="29"/>
    </row>
    <row r="2685" spans="3:3" x14ac:dyDescent="0.3">
      <c r="C2685" s="29"/>
    </row>
    <row r="2686" spans="3:3" x14ac:dyDescent="0.3">
      <c r="C2686" s="29"/>
    </row>
    <row r="2687" spans="3:3" x14ac:dyDescent="0.3">
      <c r="C2687" s="29"/>
    </row>
    <row r="2688" spans="3:3" x14ac:dyDescent="0.3">
      <c r="C2688" s="29"/>
    </row>
    <row r="2689" spans="3:3" x14ac:dyDescent="0.3">
      <c r="C2689" s="29"/>
    </row>
    <row r="2690" spans="3:3" x14ac:dyDescent="0.3">
      <c r="C2690" s="29"/>
    </row>
    <row r="2691" spans="3:3" x14ac:dyDescent="0.3">
      <c r="C2691" s="29"/>
    </row>
    <row r="2692" spans="3:3" x14ac:dyDescent="0.3">
      <c r="C2692" s="29"/>
    </row>
    <row r="2693" spans="3:3" x14ac:dyDescent="0.3">
      <c r="C2693" s="29"/>
    </row>
    <row r="2694" spans="3:3" x14ac:dyDescent="0.3">
      <c r="C2694" s="29"/>
    </row>
    <row r="2695" spans="3:3" x14ac:dyDescent="0.3">
      <c r="C2695" s="29"/>
    </row>
    <row r="2696" spans="3:3" x14ac:dyDescent="0.3">
      <c r="C2696" s="29"/>
    </row>
    <row r="2697" spans="3:3" x14ac:dyDescent="0.3">
      <c r="C2697" s="29"/>
    </row>
    <row r="2698" spans="3:3" x14ac:dyDescent="0.3">
      <c r="C2698" s="29"/>
    </row>
    <row r="2699" spans="3:3" x14ac:dyDescent="0.3">
      <c r="C2699" s="29"/>
    </row>
    <row r="2700" spans="3:3" x14ac:dyDescent="0.3">
      <c r="C2700" s="29"/>
    </row>
    <row r="2701" spans="3:3" x14ac:dyDescent="0.3">
      <c r="C2701" s="29"/>
    </row>
    <row r="2702" spans="3:3" x14ac:dyDescent="0.3">
      <c r="C2702" s="29"/>
    </row>
    <row r="2703" spans="3:3" x14ac:dyDescent="0.3">
      <c r="C2703" s="29"/>
    </row>
    <row r="2704" spans="3:3" x14ac:dyDescent="0.3">
      <c r="C2704" s="29"/>
    </row>
    <row r="2705" spans="3:3" x14ac:dyDescent="0.3">
      <c r="C2705" s="29"/>
    </row>
    <row r="2706" spans="3:3" x14ac:dyDescent="0.3">
      <c r="C2706" s="29"/>
    </row>
    <row r="2707" spans="3:3" x14ac:dyDescent="0.3">
      <c r="C2707" s="29"/>
    </row>
    <row r="2708" spans="3:3" x14ac:dyDescent="0.3">
      <c r="C2708" s="29"/>
    </row>
    <row r="2709" spans="3:3" x14ac:dyDescent="0.3">
      <c r="C2709" s="29"/>
    </row>
    <row r="2710" spans="3:3" x14ac:dyDescent="0.3">
      <c r="C2710" s="29"/>
    </row>
    <row r="2711" spans="3:3" x14ac:dyDescent="0.3">
      <c r="C2711" s="29"/>
    </row>
    <row r="2712" spans="3:3" x14ac:dyDescent="0.3">
      <c r="C2712" s="29"/>
    </row>
    <row r="2713" spans="3:3" x14ac:dyDescent="0.3">
      <c r="C2713" s="29"/>
    </row>
    <row r="2714" spans="3:3" x14ac:dyDescent="0.3">
      <c r="C2714" s="29"/>
    </row>
    <row r="2715" spans="3:3" x14ac:dyDescent="0.3">
      <c r="C2715" s="29"/>
    </row>
    <row r="2716" spans="3:3" x14ac:dyDescent="0.3">
      <c r="C2716" s="29"/>
    </row>
    <row r="2717" spans="3:3" x14ac:dyDescent="0.3">
      <c r="C2717" s="29"/>
    </row>
    <row r="2718" spans="3:3" x14ac:dyDescent="0.3">
      <c r="C2718" s="29"/>
    </row>
    <row r="2719" spans="3:3" x14ac:dyDescent="0.3">
      <c r="C2719" s="29"/>
    </row>
    <row r="2720" spans="3:3" x14ac:dyDescent="0.3">
      <c r="C2720" s="29"/>
    </row>
    <row r="2721" spans="3:3" x14ac:dyDescent="0.3">
      <c r="C2721" s="29"/>
    </row>
    <row r="2722" spans="3:3" x14ac:dyDescent="0.3">
      <c r="C2722" s="29"/>
    </row>
    <row r="2723" spans="3:3" x14ac:dyDescent="0.3">
      <c r="C2723" s="29"/>
    </row>
    <row r="2724" spans="3:3" x14ac:dyDescent="0.3">
      <c r="C2724" s="29"/>
    </row>
    <row r="2725" spans="3:3" x14ac:dyDescent="0.3">
      <c r="C2725" s="29"/>
    </row>
    <row r="2726" spans="3:3" x14ac:dyDescent="0.3">
      <c r="C2726" s="29"/>
    </row>
    <row r="2727" spans="3:3" x14ac:dyDescent="0.3">
      <c r="C2727" s="29"/>
    </row>
    <row r="2728" spans="3:3" x14ac:dyDescent="0.3">
      <c r="C2728" s="29"/>
    </row>
    <row r="2729" spans="3:3" x14ac:dyDescent="0.3">
      <c r="C2729" s="29"/>
    </row>
    <row r="2730" spans="3:3" x14ac:dyDescent="0.3">
      <c r="C2730" s="29"/>
    </row>
    <row r="2731" spans="3:3" x14ac:dyDescent="0.3">
      <c r="C2731" s="29"/>
    </row>
    <row r="2732" spans="3:3" x14ac:dyDescent="0.3">
      <c r="C2732" s="29"/>
    </row>
    <row r="2733" spans="3:3" x14ac:dyDescent="0.3">
      <c r="C2733" s="29"/>
    </row>
    <row r="2734" spans="3:3" x14ac:dyDescent="0.3">
      <c r="C2734" s="29"/>
    </row>
    <row r="2735" spans="3:3" x14ac:dyDescent="0.3">
      <c r="C2735" s="29"/>
    </row>
    <row r="2736" spans="3:3" x14ac:dyDescent="0.3">
      <c r="C2736" s="29"/>
    </row>
    <row r="2737" spans="3:3" x14ac:dyDescent="0.3">
      <c r="C2737" s="29"/>
    </row>
    <row r="2738" spans="3:3" x14ac:dyDescent="0.3">
      <c r="C2738" s="29"/>
    </row>
    <row r="2739" spans="3:3" x14ac:dyDescent="0.3">
      <c r="C2739" s="29"/>
    </row>
    <row r="2740" spans="3:3" x14ac:dyDescent="0.3">
      <c r="C2740" s="29"/>
    </row>
    <row r="2741" spans="3:3" x14ac:dyDescent="0.3">
      <c r="C2741" s="29"/>
    </row>
    <row r="2742" spans="3:3" x14ac:dyDescent="0.3">
      <c r="C2742" s="29"/>
    </row>
    <row r="2743" spans="3:3" x14ac:dyDescent="0.3">
      <c r="C2743" s="29"/>
    </row>
    <row r="2744" spans="3:3" x14ac:dyDescent="0.3">
      <c r="C2744" s="29"/>
    </row>
    <row r="2745" spans="3:3" x14ac:dyDescent="0.3">
      <c r="C2745" s="29"/>
    </row>
    <row r="2746" spans="3:3" x14ac:dyDescent="0.3">
      <c r="C2746" s="29"/>
    </row>
    <row r="2747" spans="3:3" x14ac:dyDescent="0.3">
      <c r="C2747" s="29"/>
    </row>
    <row r="2748" spans="3:3" x14ac:dyDescent="0.3">
      <c r="C2748" s="29"/>
    </row>
    <row r="2749" spans="3:3" x14ac:dyDescent="0.3">
      <c r="C2749" s="29"/>
    </row>
    <row r="2750" spans="3:3" x14ac:dyDescent="0.3">
      <c r="C2750" s="29"/>
    </row>
    <row r="2751" spans="3:3" x14ac:dyDescent="0.3">
      <c r="C2751" s="29"/>
    </row>
    <row r="2752" spans="3:3" x14ac:dyDescent="0.3">
      <c r="C2752" s="29"/>
    </row>
    <row r="2753" spans="3:3" x14ac:dyDescent="0.3">
      <c r="C2753" s="29"/>
    </row>
    <row r="2754" spans="3:3" x14ac:dyDescent="0.3">
      <c r="C2754" s="29"/>
    </row>
    <row r="2755" spans="3:3" x14ac:dyDescent="0.3">
      <c r="C2755" s="29"/>
    </row>
    <row r="2756" spans="3:3" x14ac:dyDescent="0.3">
      <c r="C2756" s="29"/>
    </row>
    <row r="2757" spans="3:3" x14ac:dyDescent="0.3">
      <c r="C2757" s="29"/>
    </row>
    <row r="2758" spans="3:3" x14ac:dyDescent="0.3">
      <c r="C2758" s="29"/>
    </row>
    <row r="2759" spans="3:3" x14ac:dyDescent="0.3">
      <c r="C2759" s="29"/>
    </row>
    <row r="2760" spans="3:3" x14ac:dyDescent="0.3">
      <c r="C2760" s="29"/>
    </row>
    <row r="2761" spans="3:3" x14ac:dyDescent="0.3">
      <c r="C2761" s="29"/>
    </row>
    <row r="2762" spans="3:3" x14ac:dyDescent="0.3">
      <c r="C2762" s="29"/>
    </row>
    <row r="2763" spans="3:3" x14ac:dyDescent="0.3">
      <c r="C2763" s="29"/>
    </row>
    <row r="2764" spans="3:3" x14ac:dyDescent="0.3">
      <c r="C2764" s="29"/>
    </row>
    <row r="2765" spans="3:3" x14ac:dyDescent="0.3">
      <c r="C2765" s="29"/>
    </row>
    <row r="2766" spans="3:3" x14ac:dyDescent="0.3">
      <c r="C2766" s="29"/>
    </row>
    <row r="2767" spans="3:3" x14ac:dyDescent="0.3">
      <c r="C2767" s="29"/>
    </row>
    <row r="2768" spans="3:3" x14ac:dyDescent="0.3">
      <c r="C2768" s="29"/>
    </row>
    <row r="2769" spans="3:3" x14ac:dyDescent="0.3">
      <c r="C2769" s="29"/>
    </row>
    <row r="2770" spans="3:3" x14ac:dyDescent="0.3">
      <c r="C2770" s="29"/>
    </row>
    <row r="2771" spans="3:3" x14ac:dyDescent="0.3">
      <c r="C2771" s="29"/>
    </row>
    <row r="2772" spans="3:3" x14ac:dyDescent="0.3">
      <c r="C2772" s="29"/>
    </row>
    <row r="2773" spans="3:3" x14ac:dyDescent="0.3">
      <c r="C2773" s="29"/>
    </row>
    <row r="2774" spans="3:3" x14ac:dyDescent="0.3">
      <c r="C2774" s="29"/>
    </row>
    <row r="2775" spans="3:3" x14ac:dyDescent="0.3">
      <c r="C2775" s="29"/>
    </row>
    <row r="2776" spans="3:3" x14ac:dyDescent="0.3">
      <c r="C2776" s="29"/>
    </row>
    <row r="2777" spans="3:3" x14ac:dyDescent="0.3">
      <c r="C2777" s="29"/>
    </row>
    <row r="2778" spans="3:3" x14ac:dyDescent="0.3">
      <c r="C2778" s="29"/>
    </row>
    <row r="2779" spans="3:3" x14ac:dyDescent="0.3">
      <c r="C2779" s="29"/>
    </row>
    <row r="2780" spans="3:3" x14ac:dyDescent="0.3">
      <c r="C2780" s="29"/>
    </row>
    <row r="2781" spans="3:3" x14ac:dyDescent="0.3">
      <c r="C2781" s="29"/>
    </row>
    <row r="2782" spans="3:3" x14ac:dyDescent="0.3">
      <c r="C2782" s="29"/>
    </row>
    <row r="2783" spans="3:3" x14ac:dyDescent="0.3">
      <c r="C2783" s="29"/>
    </row>
    <row r="2784" spans="3:3" x14ac:dyDescent="0.3">
      <c r="C2784" s="29"/>
    </row>
    <row r="2785" spans="3:3" x14ac:dyDescent="0.3">
      <c r="C2785" s="29"/>
    </row>
    <row r="2786" spans="3:3" x14ac:dyDescent="0.3">
      <c r="C2786" s="29"/>
    </row>
    <row r="2787" spans="3:3" x14ac:dyDescent="0.3">
      <c r="C2787" s="29"/>
    </row>
    <row r="2788" spans="3:3" x14ac:dyDescent="0.3">
      <c r="C2788" s="29"/>
    </row>
    <row r="2789" spans="3:3" x14ac:dyDescent="0.3">
      <c r="C2789" s="29"/>
    </row>
    <row r="2790" spans="3:3" x14ac:dyDescent="0.3">
      <c r="C2790" s="29"/>
    </row>
    <row r="2791" spans="3:3" x14ac:dyDescent="0.3">
      <c r="C2791" s="29"/>
    </row>
    <row r="2792" spans="3:3" x14ac:dyDescent="0.3">
      <c r="C2792" s="29"/>
    </row>
    <row r="2793" spans="3:3" x14ac:dyDescent="0.3">
      <c r="C2793" s="29"/>
    </row>
    <row r="2794" spans="3:3" x14ac:dyDescent="0.3">
      <c r="C2794" s="29"/>
    </row>
    <row r="2795" spans="3:3" x14ac:dyDescent="0.3">
      <c r="C2795" s="29"/>
    </row>
    <row r="2796" spans="3:3" x14ac:dyDescent="0.3">
      <c r="C2796" s="29"/>
    </row>
    <row r="2797" spans="3:3" x14ac:dyDescent="0.3">
      <c r="C2797" s="29"/>
    </row>
    <row r="2798" spans="3:3" x14ac:dyDescent="0.3">
      <c r="C2798" s="29"/>
    </row>
    <row r="2799" spans="3:3" x14ac:dyDescent="0.3">
      <c r="C2799" s="29"/>
    </row>
    <row r="2800" spans="3:3" x14ac:dyDescent="0.3">
      <c r="C2800" s="29"/>
    </row>
    <row r="2801" spans="3:3" x14ac:dyDescent="0.3">
      <c r="C2801" s="29"/>
    </row>
    <row r="2802" spans="3:3" x14ac:dyDescent="0.3">
      <c r="C2802" s="29"/>
    </row>
    <row r="2803" spans="3:3" x14ac:dyDescent="0.3">
      <c r="C2803" s="29"/>
    </row>
    <row r="2804" spans="3:3" x14ac:dyDescent="0.3">
      <c r="C2804" s="29"/>
    </row>
    <row r="2805" spans="3:3" x14ac:dyDescent="0.3">
      <c r="C2805" s="29"/>
    </row>
    <row r="2806" spans="3:3" x14ac:dyDescent="0.3">
      <c r="C2806" s="29"/>
    </row>
    <row r="2807" spans="3:3" x14ac:dyDescent="0.3">
      <c r="C2807" s="29"/>
    </row>
    <row r="2808" spans="3:3" x14ac:dyDescent="0.3">
      <c r="C2808" s="29"/>
    </row>
    <row r="2809" spans="3:3" x14ac:dyDescent="0.3">
      <c r="C2809" s="29"/>
    </row>
    <row r="2810" spans="3:3" x14ac:dyDescent="0.3">
      <c r="C2810" s="29"/>
    </row>
    <row r="2811" spans="3:3" x14ac:dyDescent="0.3">
      <c r="C2811" s="29"/>
    </row>
    <row r="2812" spans="3:3" x14ac:dyDescent="0.3">
      <c r="C2812" s="29"/>
    </row>
    <row r="2813" spans="3:3" x14ac:dyDescent="0.3">
      <c r="C2813" s="29"/>
    </row>
    <row r="2814" spans="3:3" x14ac:dyDescent="0.3">
      <c r="C2814" s="29"/>
    </row>
    <row r="2815" spans="3:3" x14ac:dyDescent="0.3">
      <c r="C2815" s="29"/>
    </row>
    <row r="2816" spans="3:3" x14ac:dyDescent="0.3">
      <c r="C2816" s="29"/>
    </row>
    <row r="2817" spans="3:3" x14ac:dyDescent="0.3">
      <c r="C2817" s="29"/>
    </row>
    <row r="2818" spans="3:3" x14ac:dyDescent="0.3">
      <c r="C2818" s="29"/>
    </row>
    <row r="2819" spans="3:3" x14ac:dyDescent="0.3">
      <c r="C2819" s="29"/>
    </row>
    <row r="2820" spans="3:3" x14ac:dyDescent="0.3">
      <c r="C2820" s="29"/>
    </row>
    <row r="2821" spans="3:3" x14ac:dyDescent="0.3">
      <c r="C2821" s="29"/>
    </row>
    <row r="2822" spans="3:3" x14ac:dyDescent="0.3">
      <c r="C2822" s="29"/>
    </row>
    <row r="2823" spans="3:3" x14ac:dyDescent="0.3">
      <c r="C2823" s="29"/>
    </row>
    <row r="2824" spans="3:3" x14ac:dyDescent="0.3">
      <c r="C2824" s="29"/>
    </row>
    <row r="2825" spans="3:3" x14ac:dyDescent="0.3">
      <c r="C2825" s="29"/>
    </row>
    <row r="2826" spans="3:3" x14ac:dyDescent="0.3">
      <c r="C2826" s="29"/>
    </row>
    <row r="2827" spans="3:3" x14ac:dyDescent="0.3">
      <c r="C2827" s="29"/>
    </row>
    <row r="2828" spans="3:3" x14ac:dyDescent="0.3">
      <c r="C2828" s="29"/>
    </row>
    <row r="2829" spans="3:3" x14ac:dyDescent="0.3">
      <c r="C2829" s="29"/>
    </row>
    <row r="2830" spans="3:3" x14ac:dyDescent="0.3">
      <c r="C2830" s="29"/>
    </row>
    <row r="2831" spans="3:3" x14ac:dyDescent="0.3">
      <c r="C2831" s="29"/>
    </row>
    <row r="2832" spans="3:3" x14ac:dyDescent="0.3">
      <c r="C2832" s="29"/>
    </row>
    <row r="2833" spans="3:3" x14ac:dyDescent="0.3">
      <c r="C2833" s="29"/>
    </row>
    <row r="2834" spans="3:3" x14ac:dyDescent="0.3">
      <c r="C2834" s="29"/>
    </row>
    <row r="2835" spans="3:3" x14ac:dyDescent="0.3">
      <c r="C2835" s="29"/>
    </row>
    <row r="2836" spans="3:3" x14ac:dyDescent="0.3">
      <c r="C2836" s="29"/>
    </row>
    <row r="2837" spans="3:3" x14ac:dyDescent="0.3">
      <c r="C2837" s="29"/>
    </row>
    <row r="2838" spans="3:3" x14ac:dyDescent="0.3">
      <c r="C2838" s="29"/>
    </row>
    <row r="2839" spans="3:3" x14ac:dyDescent="0.3">
      <c r="C2839" s="29"/>
    </row>
    <row r="2840" spans="3:3" x14ac:dyDescent="0.3">
      <c r="C2840" s="29"/>
    </row>
    <row r="2841" spans="3:3" x14ac:dyDescent="0.3">
      <c r="C2841" s="29"/>
    </row>
    <row r="2842" spans="3:3" x14ac:dyDescent="0.3">
      <c r="C2842" s="29"/>
    </row>
    <row r="2843" spans="3:3" x14ac:dyDescent="0.3">
      <c r="C2843" s="29"/>
    </row>
    <row r="2844" spans="3:3" x14ac:dyDescent="0.3">
      <c r="C2844" s="29"/>
    </row>
    <row r="2845" spans="3:3" x14ac:dyDescent="0.3">
      <c r="C2845" s="29"/>
    </row>
    <row r="2846" spans="3:3" x14ac:dyDescent="0.3">
      <c r="C2846" s="29"/>
    </row>
    <row r="2847" spans="3:3" x14ac:dyDescent="0.3">
      <c r="C2847" s="29"/>
    </row>
    <row r="2848" spans="3:3" x14ac:dyDescent="0.3">
      <c r="C2848" s="29"/>
    </row>
    <row r="2849" spans="3:3" x14ac:dyDescent="0.3">
      <c r="C2849" s="29"/>
    </row>
    <row r="2850" spans="3:3" x14ac:dyDescent="0.3">
      <c r="C2850" s="29"/>
    </row>
    <row r="2851" spans="3:3" x14ac:dyDescent="0.3">
      <c r="C2851" s="29"/>
    </row>
    <row r="2852" spans="3:3" x14ac:dyDescent="0.3">
      <c r="C2852" s="29"/>
    </row>
    <row r="2853" spans="3:3" x14ac:dyDescent="0.3">
      <c r="C2853" s="29"/>
    </row>
    <row r="2854" spans="3:3" x14ac:dyDescent="0.3">
      <c r="C2854" s="29"/>
    </row>
    <row r="2855" spans="3:3" x14ac:dyDescent="0.3">
      <c r="C2855" s="29"/>
    </row>
    <row r="2856" spans="3:3" x14ac:dyDescent="0.3">
      <c r="C2856" s="29"/>
    </row>
    <row r="2857" spans="3:3" x14ac:dyDescent="0.3">
      <c r="C2857" s="29"/>
    </row>
    <row r="2858" spans="3:3" x14ac:dyDescent="0.3">
      <c r="C2858" s="29"/>
    </row>
    <row r="2859" spans="3:3" x14ac:dyDescent="0.3">
      <c r="C2859" s="29"/>
    </row>
    <row r="2860" spans="3:3" x14ac:dyDescent="0.3">
      <c r="C2860" s="29"/>
    </row>
    <row r="2861" spans="3:3" x14ac:dyDescent="0.3">
      <c r="C2861" s="29"/>
    </row>
    <row r="2862" spans="3:3" x14ac:dyDescent="0.3">
      <c r="C2862" s="29"/>
    </row>
    <row r="2863" spans="3:3" x14ac:dyDescent="0.3">
      <c r="C2863" s="29"/>
    </row>
    <row r="2864" spans="3:3" x14ac:dyDescent="0.3">
      <c r="C2864" s="29"/>
    </row>
    <row r="2865" spans="3:3" x14ac:dyDescent="0.3">
      <c r="C2865" s="29"/>
    </row>
    <row r="2866" spans="3:3" x14ac:dyDescent="0.3">
      <c r="C2866" s="29"/>
    </row>
    <row r="2867" spans="3:3" x14ac:dyDescent="0.3">
      <c r="C2867" s="29"/>
    </row>
    <row r="2868" spans="3:3" x14ac:dyDescent="0.3">
      <c r="C2868" s="29"/>
    </row>
    <row r="2869" spans="3:3" x14ac:dyDescent="0.3">
      <c r="C2869" s="29"/>
    </row>
    <row r="2870" spans="3:3" x14ac:dyDescent="0.3">
      <c r="C2870" s="29"/>
    </row>
    <row r="2871" spans="3:3" x14ac:dyDescent="0.3">
      <c r="C2871" s="29"/>
    </row>
    <row r="2872" spans="3:3" x14ac:dyDescent="0.3">
      <c r="C2872" s="29"/>
    </row>
    <row r="2873" spans="3:3" x14ac:dyDescent="0.3">
      <c r="C2873" s="29"/>
    </row>
    <row r="2874" spans="3:3" x14ac:dyDescent="0.3">
      <c r="C2874" s="29"/>
    </row>
    <row r="2875" spans="3:3" x14ac:dyDescent="0.3">
      <c r="C2875" s="29"/>
    </row>
    <row r="2876" spans="3:3" x14ac:dyDescent="0.3">
      <c r="C2876" s="29"/>
    </row>
    <row r="2877" spans="3:3" x14ac:dyDescent="0.3">
      <c r="C2877" s="29"/>
    </row>
    <row r="2878" spans="3:3" x14ac:dyDescent="0.3">
      <c r="C2878" s="29"/>
    </row>
    <row r="2879" spans="3:3" x14ac:dyDescent="0.3">
      <c r="C2879" s="29"/>
    </row>
    <row r="2880" spans="3:3" x14ac:dyDescent="0.3">
      <c r="C2880" s="29"/>
    </row>
    <row r="2881" spans="3:3" x14ac:dyDescent="0.3">
      <c r="C2881" s="29"/>
    </row>
    <row r="2882" spans="3:3" x14ac:dyDescent="0.3">
      <c r="C2882" s="29"/>
    </row>
    <row r="2883" spans="3:3" x14ac:dyDescent="0.3">
      <c r="C2883" s="29"/>
    </row>
    <row r="2884" spans="3:3" x14ac:dyDescent="0.3">
      <c r="C2884" s="29"/>
    </row>
    <row r="2885" spans="3:3" x14ac:dyDescent="0.3">
      <c r="C2885" s="29"/>
    </row>
    <row r="2886" spans="3:3" x14ac:dyDescent="0.3">
      <c r="C2886" s="29"/>
    </row>
    <row r="2887" spans="3:3" x14ac:dyDescent="0.3">
      <c r="C2887" s="29"/>
    </row>
    <row r="2888" spans="3:3" x14ac:dyDescent="0.3">
      <c r="C2888" s="29"/>
    </row>
    <row r="2889" spans="3:3" x14ac:dyDescent="0.3">
      <c r="C2889" s="29"/>
    </row>
    <row r="2890" spans="3:3" x14ac:dyDescent="0.3">
      <c r="C2890" s="29"/>
    </row>
    <row r="2891" spans="3:3" x14ac:dyDescent="0.3">
      <c r="C2891" s="29"/>
    </row>
    <row r="2892" spans="3:3" x14ac:dyDescent="0.3">
      <c r="C2892" s="29"/>
    </row>
    <row r="2893" spans="3:3" x14ac:dyDescent="0.3">
      <c r="C2893" s="29"/>
    </row>
    <row r="2894" spans="3:3" x14ac:dyDescent="0.3">
      <c r="C2894" s="29"/>
    </row>
    <row r="2895" spans="3:3" x14ac:dyDescent="0.3">
      <c r="C2895" s="29"/>
    </row>
    <row r="2896" spans="3:3" x14ac:dyDescent="0.3">
      <c r="C2896" s="29"/>
    </row>
    <row r="2897" spans="3:3" x14ac:dyDescent="0.3">
      <c r="C2897" s="29"/>
    </row>
    <row r="2898" spans="3:3" x14ac:dyDescent="0.3">
      <c r="C2898" s="29"/>
    </row>
    <row r="2899" spans="3:3" x14ac:dyDescent="0.3">
      <c r="C2899" s="29"/>
    </row>
    <row r="2900" spans="3:3" x14ac:dyDescent="0.3">
      <c r="C2900" s="29"/>
    </row>
    <row r="2901" spans="3:3" x14ac:dyDescent="0.3">
      <c r="C2901" s="29"/>
    </row>
    <row r="2902" spans="3:3" x14ac:dyDescent="0.3">
      <c r="C2902" s="29"/>
    </row>
    <row r="2903" spans="3:3" x14ac:dyDescent="0.3">
      <c r="C2903" s="29"/>
    </row>
    <row r="2904" spans="3:3" x14ac:dyDescent="0.3">
      <c r="C2904" s="29"/>
    </row>
    <row r="2905" spans="3:3" x14ac:dyDescent="0.3">
      <c r="C2905" s="29"/>
    </row>
    <row r="2906" spans="3:3" x14ac:dyDescent="0.3">
      <c r="C2906" s="29"/>
    </row>
    <row r="2907" spans="3:3" x14ac:dyDescent="0.3">
      <c r="C2907" s="29"/>
    </row>
    <row r="2908" spans="3:3" x14ac:dyDescent="0.3">
      <c r="C2908" s="29"/>
    </row>
    <row r="2909" spans="3:3" x14ac:dyDescent="0.3">
      <c r="C2909" s="29"/>
    </row>
    <row r="2910" spans="3:3" x14ac:dyDescent="0.3">
      <c r="C2910" s="29"/>
    </row>
    <row r="2911" spans="3:3" x14ac:dyDescent="0.3">
      <c r="C2911" s="29"/>
    </row>
    <row r="2912" spans="3:3" x14ac:dyDescent="0.3">
      <c r="C2912" s="29"/>
    </row>
    <row r="2913" spans="3:3" x14ac:dyDescent="0.3">
      <c r="C2913" s="29"/>
    </row>
    <row r="2914" spans="3:3" x14ac:dyDescent="0.3">
      <c r="C2914" s="29"/>
    </row>
    <row r="2915" spans="3:3" x14ac:dyDescent="0.3">
      <c r="C2915" s="29"/>
    </row>
    <row r="2916" spans="3:3" x14ac:dyDescent="0.3">
      <c r="C2916" s="29"/>
    </row>
    <row r="2917" spans="3:3" x14ac:dyDescent="0.3">
      <c r="C2917" s="29"/>
    </row>
    <row r="2918" spans="3:3" x14ac:dyDescent="0.3">
      <c r="C2918" s="29"/>
    </row>
    <row r="2919" spans="3:3" x14ac:dyDescent="0.3">
      <c r="C2919" s="29"/>
    </row>
    <row r="2920" spans="3:3" x14ac:dyDescent="0.3">
      <c r="C2920" s="29"/>
    </row>
    <row r="2921" spans="3:3" x14ac:dyDescent="0.3">
      <c r="C2921" s="29"/>
    </row>
    <row r="2922" spans="3:3" x14ac:dyDescent="0.3">
      <c r="C2922" s="29"/>
    </row>
    <row r="2923" spans="3:3" x14ac:dyDescent="0.3">
      <c r="C2923" s="29"/>
    </row>
    <row r="2924" spans="3:3" x14ac:dyDescent="0.3">
      <c r="C2924" s="29"/>
    </row>
    <row r="2925" spans="3:3" x14ac:dyDescent="0.3">
      <c r="C2925" s="29"/>
    </row>
    <row r="2926" spans="3:3" x14ac:dyDescent="0.3">
      <c r="C2926" s="29"/>
    </row>
    <row r="2927" spans="3:3" x14ac:dyDescent="0.3">
      <c r="C2927" s="29"/>
    </row>
    <row r="2928" spans="3:3" x14ac:dyDescent="0.3">
      <c r="C2928" s="29"/>
    </row>
    <row r="2929" spans="3:3" x14ac:dyDescent="0.3">
      <c r="C2929" s="29"/>
    </row>
    <row r="2930" spans="3:3" x14ac:dyDescent="0.3">
      <c r="C2930" s="29"/>
    </row>
    <row r="2931" spans="3:3" x14ac:dyDescent="0.3">
      <c r="C2931" s="29"/>
    </row>
    <row r="2932" spans="3:3" x14ac:dyDescent="0.3">
      <c r="C2932" s="29"/>
    </row>
    <row r="2933" spans="3:3" x14ac:dyDescent="0.3">
      <c r="C2933" s="29"/>
    </row>
    <row r="2934" spans="3:3" x14ac:dyDescent="0.3">
      <c r="C2934" s="29"/>
    </row>
    <row r="2935" spans="3:3" x14ac:dyDescent="0.3">
      <c r="C2935" s="29"/>
    </row>
    <row r="2936" spans="3:3" x14ac:dyDescent="0.3">
      <c r="C2936" s="29"/>
    </row>
    <row r="2937" spans="3:3" x14ac:dyDescent="0.3">
      <c r="C2937" s="29"/>
    </row>
    <row r="2938" spans="3:3" x14ac:dyDescent="0.3">
      <c r="C2938" s="29"/>
    </row>
    <row r="2939" spans="3:3" x14ac:dyDescent="0.3">
      <c r="C2939" s="29"/>
    </row>
    <row r="2940" spans="3:3" x14ac:dyDescent="0.3">
      <c r="C2940" s="29"/>
    </row>
    <row r="2941" spans="3:3" x14ac:dyDescent="0.3">
      <c r="C2941" s="29"/>
    </row>
    <row r="2942" spans="3:3" x14ac:dyDescent="0.3">
      <c r="C2942" s="29"/>
    </row>
    <row r="2943" spans="3:3" x14ac:dyDescent="0.3">
      <c r="C2943" s="29"/>
    </row>
    <row r="2944" spans="3:3" x14ac:dyDescent="0.3">
      <c r="C2944" s="29"/>
    </row>
    <row r="2945" spans="3:3" x14ac:dyDescent="0.3">
      <c r="C2945" s="29"/>
    </row>
    <row r="2946" spans="3:3" x14ac:dyDescent="0.3">
      <c r="C2946" s="29"/>
    </row>
    <row r="2947" spans="3:3" x14ac:dyDescent="0.3">
      <c r="C2947" s="29"/>
    </row>
    <row r="2948" spans="3:3" x14ac:dyDescent="0.3">
      <c r="C2948" s="29"/>
    </row>
    <row r="2949" spans="3:3" x14ac:dyDescent="0.3">
      <c r="C2949" s="29"/>
    </row>
    <row r="2950" spans="3:3" x14ac:dyDescent="0.3">
      <c r="C2950" s="29"/>
    </row>
    <row r="2951" spans="3:3" x14ac:dyDescent="0.3">
      <c r="C2951" s="29"/>
    </row>
    <row r="2952" spans="3:3" x14ac:dyDescent="0.3">
      <c r="C2952" s="29"/>
    </row>
    <row r="2953" spans="3:3" x14ac:dyDescent="0.3">
      <c r="C2953" s="29"/>
    </row>
    <row r="2954" spans="3:3" x14ac:dyDescent="0.3">
      <c r="C2954" s="29"/>
    </row>
    <row r="2955" spans="3:3" x14ac:dyDescent="0.3">
      <c r="C2955" s="29"/>
    </row>
    <row r="2956" spans="3:3" x14ac:dyDescent="0.3">
      <c r="C2956" s="29"/>
    </row>
    <row r="2957" spans="3:3" x14ac:dyDescent="0.3">
      <c r="C2957" s="29"/>
    </row>
    <row r="2958" spans="3:3" x14ac:dyDescent="0.3">
      <c r="C2958" s="29"/>
    </row>
    <row r="2959" spans="3:3" x14ac:dyDescent="0.3">
      <c r="C2959" s="29"/>
    </row>
    <row r="2960" spans="3:3" x14ac:dyDescent="0.3">
      <c r="C2960" s="29"/>
    </row>
    <row r="2961" spans="3:3" x14ac:dyDescent="0.3">
      <c r="C2961" s="29"/>
    </row>
    <row r="2962" spans="3:3" x14ac:dyDescent="0.3">
      <c r="C2962" s="29"/>
    </row>
    <row r="2963" spans="3:3" x14ac:dyDescent="0.3">
      <c r="C2963" s="29"/>
    </row>
    <row r="2964" spans="3:3" x14ac:dyDescent="0.3">
      <c r="C2964" s="29"/>
    </row>
    <row r="2965" spans="3:3" x14ac:dyDescent="0.3">
      <c r="C2965" s="29"/>
    </row>
    <row r="2966" spans="3:3" x14ac:dyDescent="0.3">
      <c r="C2966" s="29"/>
    </row>
    <row r="2967" spans="3:3" x14ac:dyDescent="0.3">
      <c r="C2967" s="29"/>
    </row>
    <row r="2968" spans="3:3" x14ac:dyDescent="0.3">
      <c r="C2968" s="29"/>
    </row>
    <row r="2969" spans="3:3" x14ac:dyDescent="0.3">
      <c r="C2969" s="29"/>
    </row>
    <row r="2970" spans="3:3" x14ac:dyDescent="0.3">
      <c r="C2970" s="29"/>
    </row>
    <row r="2971" spans="3:3" x14ac:dyDescent="0.3">
      <c r="C2971" s="29"/>
    </row>
    <row r="2972" spans="3:3" x14ac:dyDescent="0.3">
      <c r="C2972" s="29"/>
    </row>
    <row r="2973" spans="3:3" x14ac:dyDescent="0.3">
      <c r="C2973" s="29"/>
    </row>
    <row r="2974" spans="3:3" x14ac:dyDescent="0.3">
      <c r="C2974" s="29"/>
    </row>
    <row r="2975" spans="3:3" x14ac:dyDescent="0.3">
      <c r="C2975" s="29"/>
    </row>
    <row r="2976" spans="3:3" x14ac:dyDescent="0.3">
      <c r="C2976" s="29"/>
    </row>
    <row r="2977" spans="3:3" x14ac:dyDescent="0.3">
      <c r="C2977" s="29"/>
    </row>
    <row r="2978" spans="3:3" x14ac:dyDescent="0.3">
      <c r="C2978" s="29"/>
    </row>
    <row r="2979" spans="3:3" x14ac:dyDescent="0.3">
      <c r="C2979" s="29"/>
    </row>
    <row r="2980" spans="3:3" x14ac:dyDescent="0.3">
      <c r="C2980" s="29"/>
    </row>
    <row r="2981" spans="3:3" x14ac:dyDescent="0.3">
      <c r="C2981" s="29"/>
    </row>
    <row r="2982" spans="3:3" x14ac:dyDescent="0.3">
      <c r="C2982" s="29"/>
    </row>
    <row r="2983" spans="3:3" x14ac:dyDescent="0.3">
      <c r="C2983" s="29"/>
    </row>
    <row r="2984" spans="3:3" x14ac:dyDescent="0.3">
      <c r="C2984" s="29"/>
    </row>
    <row r="2985" spans="3:3" x14ac:dyDescent="0.3">
      <c r="C2985" s="29"/>
    </row>
    <row r="2986" spans="3:3" x14ac:dyDescent="0.3">
      <c r="C2986" s="29"/>
    </row>
    <row r="2987" spans="3:3" x14ac:dyDescent="0.3">
      <c r="C2987" s="29"/>
    </row>
    <row r="2988" spans="3:3" x14ac:dyDescent="0.3">
      <c r="C2988" s="29"/>
    </row>
    <row r="2989" spans="3:3" x14ac:dyDescent="0.3">
      <c r="C2989" s="29"/>
    </row>
    <row r="2990" spans="3:3" x14ac:dyDescent="0.3">
      <c r="C2990" s="29"/>
    </row>
    <row r="2991" spans="3:3" x14ac:dyDescent="0.3">
      <c r="C2991" s="29"/>
    </row>
    <row r="2992" spans="3:3" x14ac:dyDescent="0.3">
      <c r="C2992" s="29"/>
    </row>
    <row r="2993" spans="3:3" x14ac:dyDescent="0.3">
      <c r="C2993" s="29"/>
    </row>
    <row r="2994" spans="3:3" x14ac:dyDescent="0.3">
      <c r="C2994" s="29"/>
    </row>
    <row r="2995" spans="3:3" x14ac:dyDescent="0.3">
      <c r="C2995" s="29"/>
    </row>
    <row r="2996" spans="3:3" x14ac:dyDescent="0.3">
      <c r="C2996" s="29"/>
    </row>
    <row r="2997" spans="3:3" x14ac:dyDescent="0.3">
      <c r="C2997" s="29"/>
    </row>
    <row r="2998" spans="3:3" x14ac:dyDescent="0.3">
      <c r="C2998" s="29"/>
    </row>
    <row r="2999" spans="3:3" x14ac:dyDescent="0.3">
      <c r="C2999" s="29"/>
    </row>
    <row r="3000" spans="3:3" x14ac:dyDescent="0.3">
      <c r="C3000" s="29"/>
    </row>
    <row r="3001" spans="3:3" x14ac:dyDescent="0.3">
      <c r="C3001" s="29"/>
    </row>
    <row r="3002" spans="3:3" x14ac:dyDescent="0.3">
      <c r="C3002" s="29"/>
    </row>
    <row r="3003" spans="3:3" x14ac:dyDescent="0.3">
      <c r="C3003" s="29"/>
    </row>
    <row r="3004" spans="3:3" x14ac:dyDescent="0.3">
      <c r="C3004" s="29"/>
    </row>
    <row r="3005" spans="3:3" x14ac:dyDescent="0.3">
      <c r="C3005" s="29"/>
    </row>
    <row r="3006" spans="3:3" x14ac:dyDescent="0.3">
      <c r="C3006" s="29"/>
    </row>
    <row r="3007" spans="3:3" x14ac:dyDescent="0.3">
      <c r="C3007" s="29"/>
    </row>
    <row r="3008" spans="3:3" x14ac:dyDescent="0.3">
      <c r="C3008" s="29"/>
    </row>
    <row r="3009" spans="3:3" x14ac:dyDescent="0.3">
      <c r="C3009" s="29"/>
    </row>
    <row r="3010" spans="3:3" x14ac:dyDescent="0.3">
      <c r="C3010" s="29"/>
    </row>
    <row r="3011" spans="3:3" x14ac:dyDescent="0.3">
      <c r="C3011" s="29"/>
    </row>
    <row r="3012" spans="3:3" x14ac:dyDescent="0.3">
      <c r="C3012" s="29"/>
    </row>
    <row r="3013" spans="3:3" x14ac:dyDescent="0.3">
      <c r="C3013" s="29"/>
    </row>
    <row r="3014" spans="3:3" x14ac:dyDescent="0.3">
      <c r="C3014" s="29"/>
    </row>
    <row r="3015" spans="3:3" x14ac:dyDescent="0.3">
      <c r="C3015" s="29"/>
    </row>
    <row r="3016" spans="3:3" x14ac:dyDescent="0.3">
      <c r="C3016" s="29"/>
    </row>
    <row r="3017" spans="3:3" x14ac:dyDescent="0.3">
      <c r="C3017" s="29"/>
    </row>
    <row r="3018" spans="3:3" x14ac:dyDescent="0.3">
      <c r="C3018" s="29"/>
    </row>
    <row r="3019" spans="3:3" x14ac:dyDescent="0.3">
      <c r="C3019" s="29"/>
    </row>
    <row r="3020" spans="3:3" x14ac:dyDescent="0.3">
      <c r="C3020" s="29"/>
    </row>
    <row r="3021" spans="3:3" x14ac:dyDescent="0.3">
      <c r="C3021" s="29"/>
    </row>
    <row r="3022" spans="3:3" x14ac:dyDescent="0.3">
      <c r="C3022" s="29"/>
    </row>
    <row r="3023" spans="3:3" x14ac:dyDescent="0.3">
      <c r="C3023" s="29"/>
    </row>
    <row r="3024" spans="3:3" x14ac:dyDescent="0.3">
      <c r="C3024" s="29"/>
    </row>
    <row r="3025" spans="3:3" x14ac:dyDescent="0.3">
      <c r="C3025" s="29"/>
    </row>
    <row r="3026" spans="3:3" x14ac:dyDescent="0.3">
      <c r="C3026" s="29"/>
    </row>
    <row r="3027" spans="3:3" x14ac:dyDescent="0.3">
      <c r="C3027" s="29"/>
    </row>
    <row r="3028" spans="3:3" x14ac:dyDescent="0.3">
      <c r="C3028" s="29"/>
    </row>
    <row r="3029" spans="3:3" x14ac:dyDescent="0.3">
      <c r="C3029" s="29"/>
    </row>
    <row r="3030" spans="3:3" x14ac:dyDescent="0.3">
      <c r="C3030" s="29"/>
    </row>
    <row r="3031" spans="3:3" x14ac:dyDescent="0.3">
      <c r="C3031" s="29"/>
    </row>
    <row r="3032" spans="3:3" x14ac:dyDescent="0.3">
      <c r="C3032" s="29"/>
    </row>
    <row r="3033" spans="3:3" x14ac:dyDescent="0.3">
      <c r="C3033" s="29"/>
    </row>
    <row r="3034" spans="3:3" x14ac:dyDescent="0.3">
      <c r="C3034" s="29"/>
    </row>
    <row r="3035" spans="3:3" x14ac:dyDescent="0.3">
      <c r="C3035" s="29"/>
    </row>
    <row r="3036" spans="3:3" x14ac:dyDescent="0.3">
      <c r="C3036" s="29"/>
    </row>
    <row r="3037" spans="3:3" x14ac:dyDescent="0.3">
      <c r="C3037" s="29"/>
    </row>
    <row r="3038" spans="3:3" x14ac:dyDescent="0.3">
      <c r="C3038" s="29"/>
    </row>
    <row r="3039" spans="3:3" x14ac:dyDescent="0.3">
      <c r="C3039" s="29"/>
    </row>
    <row r="3040" spans="3:3" x14ac:dyDescent="0.3">
      <c r="C3040" s="29"/>
    </row>
    <row r="3041" spans="3:3" x14ac:dyDescent="0.3">
      <c r="C3041" s="29"/>
    </row>
    <row r="3042" spans="3:3" x14ac:dyDescent="0.3">
      <c r="C3042" s="29"/>
    </row>
    <row r="3043" spans="3:3" x14ac:dyDescent="0.3">
      <c r="C3043" s="29"/>
    </row>
    <row r="3044" spans="3:3" x14ac:dyDescent="0.3">
      <c r="C3044" s="29"/>
    </row>
    <row r="3045" spans="3:3" x14ac:dyDescent="0.3">
      <c r="C3045" s="29"/>
    </row>
    <row r="3046" spans="3:3" x14ac:dyDescent="0.3">
      <c r="C3046" s="29"/>
    </row>
    <row r="3047" spans="3:3" x14ac:dyDescent="0.3">
      <c r="C3047" s="29"/>
    </row>
    <row r="3048" spans="3:3" x14ac:dyDescent="0.3">
      <c r="C3048" s="29"/>
    </row>
    <row r="3049" spans="3:3" x14ac:dyDescent="0.3">
      <c r="C3049" s="29"/>
    </row>
    <row r="3050" spans="3:3" x14ac:dyDescent="0.3">
      <c r="C3050" s="29"/>
    </row>
    <row r="3051" spans="3:3" x14ac:dyDescent="0.3">
      <c r="C3051" s="29"/>
    </row>
    <row r="3052" spans="3:3" x14ac:dyDescent="0.3">
      <c r="C3052" s="29"/>
    </row>
    <row r="3053" spans="3:3" x14ac:dyDescent="0.3">
      <c r="C3053" s="29"/>
    </row>
    <row r="3054" spans="3:3" x14ac:dyDescent="0.3">
      <c r="C3054" s="29"/>
    </row>
    <row r="3055" spans="3:3" x14ac:dyDescent="0.3">
      <c r="C3055" s="29"/>
    </row>
    <row r="3056" spans="3:3" x14ac:dyDescent="0.3">
      <c r="C3056" s="29"/>
    </row>
    <row r="3057" spans="3:3" x14ac:dyDescent="0.3">
      <c r="C3057" s="29"/>
    </row>
    <row r="3058" spans="3:3" x14ac:dyDescent="0.3">
      <c r="C3058" s="29"/>
    </row>
    <row r="3059" spans="3:3" x14ac:dyDescent="0.3">
      <c r="C3059" s="29"/>
    </row>
    <row r="3060" spans="3:3" x14ac:dyDescent="0.3">
      <c r="C3060" s="29"/>
    </row>
    <row r="3061" spans="3:3" x14ac:dyDescent="0.3">
      <c r="C3061" s="29"/>
    </row>
    <row r="3062" spans="3:3" x14ac:dyDescent="0.3">
      <c r="C3062" s="29"/>
    </row>
    <row r="3063" spans="3:3" x14ac:dyDescent="0.3">
      <c r="C3063" s="29"/>
    </row>
    <row r="3064" spans="3:3" x14ac:dyDescent="0.3">
      <c r="C3064" s="29"/>
    </row>
    <row r="3065" spans="3:3" x14ac:dyDescent="0.3">
      <c r="C3065" s="29"/>
    </row>
    <row r="3066" spans="3:3" x14ac:dyDescent="0.3">
      <c r="C3066" s="29"/>
    </row>
    <row r="3067" spans="3:3" x14ac:dyDescent="0.3">
      <c r="C3067" s="29"/>
    </row>
    <row r="3068" spans="3:3" x14ac:dyDescent="0.3">
      <c r="C3068" s="29"/>
    </row>
    <row r="3069" spans="3:3" x14ac:dyDescent="0.3">
      <c r="C3069" s="29"/>
    </row>
    <row r="3070" spans="3:3" x14ac:dyDescent="0.3">
      <c r="C3070" s="29"/>
    </row>
    <row r="3071" spans="3:3" x14ac:dyDescent="0.3">
      <c r="C3071" s="29"/>
    </row>
    <row r="3072" spans="3:3" x14ac:dyDescent="0.3">
      <c r="C3072" s="29"/>
    </row>
    <row r="3073" spans="3:3" x14ac:dyDescent="0.3">
      <c r="C3073" s="29"/>
    </row>
    <row r="3074" spans="3:3" x14ac:dyDescent="0.3">
      <c r="C3074" s="29"/>
    </row>
    <row r="3075" spans="3:3" x14ac:dyDescent="0.3">
      <c r="C3075" s="29"/>
    </row>
    <row r="3076" spans="3:3" x14ac:dyDescent="0.3">
      <c r="C3076" s="29"/>
    </row>
    <row r="3077" spans="3:3" x14ac:dyDescent="0.3">
      <c r="C3077" s="29"/>
    </row>
    <row r="3078" spans="3:3" x14ac:dyDescent="0.3">
      <c r="C3078" s="29"/>
    </row>
    <row r="3079" spans="3:3" x14ac:dyDescent="0.3">
      <c r="C3079" s="29"/>
    </row>
    <row r="3080" spans="3:3" x14ac:dyDescent="0.3">
      <c r="C3080" s="29"/>
    </row>
    <row r="3081" spans="3:3" x14ac:dyDescent="0.3">
      <c r="C3081" s="29"/>
    </row>
    <row r="3082" spans="3:3" x14ac:dyDescent="0.3">
      <c r="C3082" s="29"/>
    </row>
    <row r="3083" spans="3:3" x14ac:dyDescent="0.3">
      <c r="C3083" s="29"/>
    </row>
    <row r="3084" spans="3:3" x14ac:dyDescent="0.3">
      <c r="C3084" s="29"/>
    </row>
    <row r="3085" spans="3:3" x14ac:dyDescent="0.3">
      <c r="C3085" s="29"/>
    </row>
    <row r="3086" spans="3:3" x14ac:dyDescent="0.3">
      <c r="C3086" s="29"/>
    </row>
    <row r="3087" spans="3:3" x14ac:dyDescent="0.3">
      <c r="C3087" s="29"/>
    </row>
    <row r="3088" spans="3:3" x14ac:dyDescent="0.3">
      <c r="C3088" s="29"/>
    </row>
    <row r="3089" spans="3:3" x14ac:dyDescent="0.3">
      <c r="C3089" s="29"/>
    </row>
    <row r="3090" spans="3:3" x14ac:dyDescent="0.3">
      <c r="C3090" s="29"/>
    </row>
    <row r="3091" spans="3:3" x14ac:dyDescent="0.3">
      <c r="C3091" s="29"/>
    </row>
    <row r="3092" spans="3:3" x14ac:dyDescent="0.3">
      <c r="C3092" s="29"/>
    </row>
    <row r="3093" spans="3:3" x14ac:dyDescent="0.3">
      <c r="C3093" s="29"/>
    </row>
    <row r="3094" spans="3:3" x14ac:dyDescent="0.3">
      <c r="C3094" s="29"/>
    </row>
    <row r="3095" spans="3:3" x14ac:dyDescent="0.3">
      <c r="C3095" s="29"/>
    </row>
    <row r="3096" spans="3:3" x14ac:dyDescent="0.3">
      <c r="C3096" s="29"/>
    </row>
    <row r="3097" spans="3:3" x14ac:dyDescent="0.3">
      <c r="C3097" s="29"/>
    </row>
    <row r="3098" spans="3:3" x14ac:dyDescent="0.3">
      <c r="C3098" s="29"/>
    </row>
    <row r="3099" spans="3:3" x14ac:dyDescent="0.3">
      <c r="C3099" s="29"/>
    </row>
    <row r="3100" spans="3:3" x14ac:dyDescent="0.3">
      <c r="C3100" s="29"/>
    </row>
    <row r="3101" spans="3:3" x14ac:dyDescent="0.3">
      <c r="C3101" s="29"/>
    </row>
    <row r="3102" spans="3:3" x14ac:dyDescent="0.3">
      <c r="C3102" s="29"/>
    </row>
    <row r="3103" spans="3:3" x14ac:dyDescent="0.3">
      <c r="C3103" s="29"/>
    </row>
    <row r="3104" spans="3:3" x14ac:dyDescent="0.3">
      <c r="C3104" s="29"/>
    </row>
    <row r="3105" spans="3:3" x14ac:dyDescent="0.3">
      <c r="C3105" s="29"/>
    </row>
    <row r="3106" spans="3:3" x14ac:dyDescent="0.3">
      <c r="C3106" s="29"/>
    </row>
    <row r="3107" spans="3:3" x14ac:dyDescent="0.3">
      <c r="C3107" s="29"/>
    </row>
    <row r="3108" spans="3:3" x14ac:dyDescent="0.3">
      <c r="C3108" s="29"/>
    </row>
    <row r="3109" spans="3:3" x14ac:dyDescent="0.3">
      <c r="C3109" s="29"/>
    </row>
    <row r="3110" spans="3:3" x14ac:dyDescent="0.3">
      <c r="C3110" s="29"/>
    </row>
    <row r="3111" spans="3:3" x14ac:dyDescent="0.3">
      <c r="C3111" s="29"/>
    </row>
    <row r="3112" spans="3:3" x14ac:dyDescent="0.3">
      <c r="C3112" s="29"/>
    </row>
    <row r="3113" spans="3:3" x14ac:dyDescent="0.3">
      <c r="C3113" s="29"/>
    </row>
    <row r="3114" spans="3:3" x14ac:dyDescent="0.3">
      <c r="C3114" s="29"/>
    </row>
    <row r="3115" spans="3:3" x14ac:dyDescent="0.3">
      <c r="C3115" s="29"/>
    </row>
    <row r="3116" spans="3:3" x14ac:dyDescent="0.3">
      <c r="C3116" s="29"/>
    </row>
    <row r="3117" spans="3:3" x14ac:dyDescent="0.3">
      <c r="C3117" s="29"/>
    </row>
    <row r="3118" spans="3:3" x14ac:dyDescent="0.3">
      <c r="C3118" s="29"/>
    </row>
    <row r="3119" spans="3:3" x14ac:dyDescent="0.3">
      <c r="C3119" s="29"/>
    </row>
    <row r="3120" spans="3:3" x14ac:dyDescent="0.3">
      <c r="C3120" s="29"/>
    </row>
    <row r="3121" spans="3:3" x14ac:dyDescent="0.3">
      <c r="C3121" s="29"/>
    </row>
    <row r="3122" spans="3:3" x14ac:dyDescent="0.3">
      <c r="C3122" s="29"/>
    </row>
    <row r="3123" spans="3:3" x14ac:dyDescent="0.3">
      <c r="C3123" s="29"/>
    </row>
    <row r="3124" spans="3:3" x14ac:dyDescent="0.3">
      <c r="C3124" s="29"/>
    </row>
    <row r="3125" spans="3:3" x14ac:dyDescent="0.3">
      <c r="C3125" s="29"/>
    </row>
    <row r="3126" spans="3:3" x14ac:dyDescent="0.3">
      <c r="C3126" s="29"/>
    </row>
    <row r="3127" spans="3:3" x14ac:dyDescent="0.3">
      <c r="C3127" s="29"/>
    </row>
    <row r="3128" spans="3:3" x14ac:dyDescent="0.3">
      <c r="C3128" s="29"/>
    </row>
    <row r="3129" spans="3:3" x14ac:dyDescent="0.3">
      <c r="C3129" s="29"/>
    </row>
    <row r="3130" spans="3:3" x14ac:dyDescent="0.3">
      <c r="C3130" s="29"/>
    </row>
    <row r="3131" spans="3:3" x14ac:dyDescent="0.3">
      <c r="C3131" s="29"/>
    </row>
    <row r="3132" spans="3:3" x14ac:dyDescent="0.3">
      <c r="C3132" s="29"/>
    </row>
    <row r="3133" spans="3:3" x14ac:dyDescent="0.3">
      <c r="C3133" s="29"/>
    </row>
    <row r="3134" spans="3:3" x14ac:dyDescent="0.3">
      <c r="C3134" s="29"/>
    </row>
    <row r="3135" spans="3:3" x14ac:dyDescent="0.3">
      <c r="C3135" s="29"/>
    </row>
    <row r="3136" spans="3:3" x14ac:dyDescent="0.3">
      <c r="C3136" s="29"/>
    </row>
    <row r="3137" spans="3:3" x14ac:dyDescent="0.3">
      <c r="C3137" s="29"/>
    </row>
    <row r="3138" spans="3:3" x14ac:dyDescent="0.3">
      <c r="C3138" s="29"/>
    </row>
    <row r="3139" spans="3:3" x14ac:dyDescent="0.3">
      <c r="C3139" s="29"/>
    </row>
    <row r="3140" spans="3:3" x14ac:dyDescent="0.3">
      <c r="C3140" s="29"/>
    </row>
    <row r="3141" spans="3:3" x14ac:dyDescent="0.3">
      <c r="C3141" s="29"/>
    </row>
    <row r="3142" spans="3:3" x14ac:dyDescent="0.3">
      <c r="C3142" s="29"/>
    </row>
    <row r="3143" spans="3:3" x14ac:dyDescent="0.3">
      <c r="C3143" s="29"/>
    </row>
    <row r="3144" spans="3:3" x14ac:dyDescent="0.3">
      <c r="C3144" s="29"/>
    </row>
    <row r="3145" spans="3:3" x14ac:dyDescent="0.3">
      <c r="C3145" s="29"/>
    </row>
    <row r="3146" spans="3:3" x14ac:dyDescent="0.3">
      <c r="C3146" s="29"/>
    </row>
    <row r="3147" spans="3:3" x14ac:dyDescent="0.3">
      <c r="C3147" s="29"/>
    </row>
    <row r="3148" spans="3:3" x14ac:dyDescent="0.3">
      <c r="C3148" s="29"/>
    </row>
    <row r="3149" spans="3:3" x14ac:dyDescent="0.3">
      <c r="C3149" s="29"/>
    </row>
    <row r="3150" spans="3:3" x14ac:dyDescent="0.3">
      <c r="C3150" s="29"/>
    </row>
    <row r="3151" spans="3:3" x14ac:dyDescent="0.3">
      <c r="C3151" s="29"/>
    </row>
    <row r="3152" spans="3:3" x14ac:dyDescent="0.3">
      <c r="C3152" s="29"/>
    </row>
    <row r="3153" spans="3:3" x14ac:dyDescent="0.3">
      <c r="C3153" s="29"/>
    </row>
    <row r="3154" spans="3:3" x14ac:dyDescent="0.3">
      <c r="C3154" s="29"/>
    </row>
    <row r="3155" spans="3:3" x14ac:dyDescent="0.3">
      <c r="C3155" s="29"/>
    </row>
    <row r="3156" spans="3:3" x14ac:dyDescent="0.3">
      <c r="C3156" s="29"/>
    </row>
    <row r="3157" spans="3:3" x14ac:dyDescent="0.3">
      <c r="C3157" s="29"/>
    </row>
    <row r="3158" spans="3:3" x14ac:dyDescent="0.3">
      <c r="C3158" s="29"/>
    </row>
    <row r="3159" spans="3:3" x14ac:dyDescent="0.3">
      <c r="C3159" s="29"/>
    </row>
    <row r="3160" spans="3:3" x14ac:dyDescent="0.3">
      <c r="C3160" s="29"/>
    </row>
    <row r="3161" spans="3:3" x14ac:dyDescent="0.3">
      <c r="C3161" s="29"/>
    </row>
    <row r="3162" spans="3:3" x14ac:dyDescent="0.3">
      <c r="C3162" s="29"/>
    </row>
    <row r="3163" spans="3:3" x14ac:dyDescent="0.3">
      <c r="C3163" s="29"/>
    </row>
    <row r="3164" spans="3:3" x14ac:dyDescent="0.3">
      <c r="C3164" s="29"/>
    </row>
    <row r="3165" spans="3:3" x14ac:dyDescent="0.3">
      <c r="C3165" s="29"/>
    </row>
    <row r="3166" spans="3:3" x14ac:dyDescent="0.3">
      <c r="C3166" s="29"/>
    </row>
    <row r="3167" spans="3:3" x14ac:dyDescent="0.3">
      <c r="C3167" s="29"/>
    </row>
    <row r="3168" spans="3:3" x14ac:dyDescent="0.3">
      <c r="C3168" s="29"/>
    </row>
    <row r="3169" spans="3:3" x14ac:dyDescent="0.3">
      <c r="C3169" s="29"/>
    </row>
    <row r="3170" spans="3:3" x14ac:dyDescent="0.3">
      <c r="C3170" s="29"/>
    </row>
    <row r="3171" spans="3:3" x14ac:dyDescent="0.3">
      <c r="C3171" s="29"/>
    </row>
    <row r="3172" spans="3:3" x14ac:dyDescent="0.3">
      <c r="C3172" s="29"/>
    </row>
    <row r="3173" spans="3:3" x14ac:dyDescent="0.3">
      <c r="C3173" s="29"/>
    </row>
    <row r="3174" spans="3:3" x14ac:dyDescent="0.3">
      <c r="C3174" s="29"/>
    </row>
    <row r="3175" spans="3:3" x14ac:dyDescent="0.3">
      <c r="C3175" s="29"/>
    </row>
    <row r="3176" spans="3:3" x14ac:dyDescent="0.3">
      <c r="C3176" s="29"/>
    </row>
    <row r="3177" spans="3:3" x14ac:dyDescent="0.3">
      <c r="C3177" s="29"/>
    </row>
    <row r="3178" spans="3:3" x14ac:dyDescent="0.3">
      <c r="C3178" s="29"/>
    </row>
    <row r="3179" spans="3:3" x14ac:dyDescent="0.3">
      <c r="C3179" s="29"/>
    </row>
    <row r="3180" spans="3:3" x14ac:dyDescent="0.3">
      <c r="C3180" s="29"/>
    </row>
    <row r="3181" spans="3:3" x14ac:dyDescent="0.3">
      <c r="C3181" s="29"/>
    </row>
    <row r="3182" spans="3:3" x14ac:dyDescent="0.3">
      <c r="C3182" s="29"/>
    </row>
    <row r="3183" spans="3:3" x14ac:dyDescent="0.3">
      <c r="C3183" s="29"/>
    </row>
    <row r="3184" spans="3:3" x14ac:dyDescent="0.3">
      <c r="C3184" s="29"/>
    </row>
    <row r="3185" spans="3:3" x14ac:dyDescent="0.3">
      <c r="C3185" s="29"/>
    </row>
    <row r="3186" spans="3:3" x14ac:dyDescent="0.3">
      <c r="C3186" s="29"/>
    </row>
    <row r="3187" spans="3:3" x14ac:dyDescent="0.3">
      <c r="C3187" s="29"/>
    </row>
    <row r="3188" spans="3:3" x14ac:dyDescent="0.3">
      <c r="C3188" s="29"/>
    </row>
    <row r="3189" spans="3:3" x14ac:dyDescent="0.3">
      <c r="C3189" s="29"/>
    </row>
    <row r="3190" spans="3:3" x14ac:dyDescent="0.3">
      <c r="C3190" s="29"/>
    </row>
    <row r="3191" spans="3:3" x14ac:dyDescent="0.3">
      <c r="C3191" s="29"/>
    </row>
    <row r="3192" spans="3:3" x14ac:dyDescent="0.3">
      <c r="C3192" s="29"/>
    </row>
    <row r="3193" spans="3:3" x14ac:dyDescent="0.3">
      <c r="C3193" s="29"/>
    </row>
    <row r="3194" spans="3:3" x14ac:dyDescent="0.3">
      <c r="C3194" s="29"/>
    </row>
    <row r="3195" spans="3:3" x14ac:dyDescent="0.3">
      <c r="C3195" s="29"/>
    </row>
    <row r="3196" spans="3:3" x14ac:dyDescent="0.3">
      <c r="C3196" s="29"/>
    </row>
    <row r="3197" spans="3:3" x14ac:dyDescent="0.3">
      <c r="C3197" s="29"/>
    </row>
    <row r="3198" spans="3:3" x14ac:dyDescent="0.3">
      <c r="C3198" s="29"/>
    </row>
    <row r="3199" spans="3:3" x14ac:dyDescent="0.3">
      <c r="C3199" s="29"/>
    </row>
    <row r="3200" spans="3:3" x14ac:dyDescent="0.3">
      <c r="C3200" s="29"/>
    </row>
    <row r="3201" spans="3:3" x14ac:dyDescent="0.3">
      <c r="C3201" s="29"/>
    </row>
    <row r="3202" spans="3:3" x14ac:dyDescent="0.3">
      <c r="C3202" s="29"/>
    </row>
    <row r="3203" spans="3:3" x14ac:dyDescent="0.3">
      <c r="C3203" s="29"/>
    </row>
    <row r="3204" spans="3:3" x14ac:dyDescent="0.3">
      <c r="C3204" s="29"/>
    </row>
    <row r="3205" spans="3:3" x14ac:dyDescent="0.3">
      <c r="C3205" s="29"/>
    </row>
    <row r="3206" spans="3:3" x14ac:dyDescent="0.3">
      <c r="C3206" s="29"/>
    </row>
    <row r="3207" spans="3:3" x14ac:dyDescent="0.3">
      <c r="C3207" s="29"/>
    </row>
    <row r="3208" spans="3:3" x14ac:dyDescent="0.3">
      <c r="C3208" s="29"/>
    </row>
    <row r="3209" spans="3:3" x14ac:dyDescent="0.3">
      <c r="C3209" s="29"/>
    </row>
    <row r="3210" spans="3:3" x14ac:dyDescent="0.3">
      <c r="C3210" s="29"/>
    </row>
    <row r="3211" spans="3:3" x14ac:dyDescent="0.3">
      <c r="C3211" s="29"/>
    </row>
    <row r="3212" spans="3:3" x14ac:dyDescent="0.3">
      <c r="C3212" s="29"/>
    </row>
    <row r="3213" spans="3:3" x14ac:dyDescent="0.3">
      <c r="C3213" s="29"/>
    </row>
    <row r="3214" spans="3:3" x14ac:dyDescent="0.3">
      <c r="C3214" s="29"/>
    </row>
    <row r="3215" spans="3:3" x14ac:dyDescent="0.3">
      <c r="C3215" s="29"/>
    </row>
    <row r="3216" spans="3:3" x14ac:dyDescent="0.3">
      <c r="C3216" s="29"/>
    </row>
    <row r="3217" spans="3:3" x14ac:dyDescent="0.3">
      <c r="C3217" s="29"/>
    </row>
    <row r="3218" spans="3:3" x14ac:dyDescent="0.3">
      <c r="C3218" s="29"/>
    </row>
    <row r="3219" spans="3:3" x14ac:dyDescent="0.3">
      <c r="C3219" s="29"/>
    </row>
    <row r="3220" spans="3:3" x14ac:dyDescent="0.3">
      <c r="C3220" s="29"/>
    </row>
    <row r="3221" spans="3:3" x14ac:dyDescent="0.3">
      <c r="C3221" s="29"/>
    </row>
    <row r="3222" spans="3:3" x14ac:dyDescent="0.3">
      <c r="C3222" s="29"/>
    </row>
    <row r="3223" spans="3:3" x14ac:dyDescent="0.3">
      <c r="C3223" s="29"/>
    </row>
    <row r="3224" spans="3:3" x14ac:dyDescent="0.3">
      <c r="C3224" s="29"/>
    </row>
    <row r="3225" spans="3:3" x14ac:dyDescent="0.3">
      <c r="C3225" s="29"/>
    </row>
    <row r="3226" spans="3:3" x14ac:dyDescent="0.3">
      <c r="C3226" s="29"/>
    </row>
    <row r="3227" spans="3:3" x14ac:dyDescent="0.3">
      <c r="C3227" s="29"/>
    </row>
    <row r="3228" spans="3:3" x14ac:dyDescent="0.3">
      <c r="C3228" s="29"/>
    </row>
    <row r="3229" spans="3:3" x14ac:dyDescent="0.3">
      <c r="C3229" s="29"/>
    </row>
    <row r="3230" spans="3:3" x14ac:dyDescent="0.3">
      <c r="C3230" s="29"/>
    </row>
    <row r="3231" spans="3:3" x14ac:dyDescent="0.3">
      <c r="C3231" s="29"/>
    </row>
    <row r="3232" spans="3:3" x14ac:dyDescent="0.3">
      <c r="C3232" s="29"/>
    </row>
    <row r="3233" spans="3:3" x14ac:dyDescent="0.3">
      <c r="C3233" s="29"/>
    </row>
    <row r="3234" spans="3:3" x14ac:dyDescent="0.3">
      <c r="C3234" s="29"/>
    </row>
    <row r="3235" spans="3:3" x14ac:dyDescent="0.3">
      <c r="C3235" s="29"/>
    </row>
    <row r="3236" spans="3:3" x14ac:dyDescent="0.3">
      <c r="C3236" s="29"/>
    </row>
    <row r="3237" spans="3:3" x14ac:dyDescent="0.3">
      <c r="C3237" s="29"/>
    </row>
    <row r="3238" spans="3:3" x14ac:dyDescent="0.3">
      <c r="C3238" s="29"/>
    </row>
    <row r="3239" spans="3:3" x14ac:dyDescent="0.3">
      <c r="C3239" s="29"/>
    </row>
    <row r="3240" spans="3:3" x14ac:dyDescent="0.3">
      <c r="C3240" s="29"/>
    </row>
    <row r="3241" spans="3:3" x14ac:dyDescent="0.3">
      <c r="C3241" s="29"/>
    </row>
    <row r="3242" spans="3:3" x14ac:dyDescent="0.3">
      <c r="C3242" s="29"/>
    </row>
    <row r="3243" spans="3:3" x14ac:dyDescent="0.3">
      <c r="C3243" s="29"/>
    </row>
    <row r="3244" spans="3:3" x14ac:dyDescent="0.3">
      <c r="C3244" s="29"/>
    </row>
    <row r="3245" spans="3:3" x14ac:dyDescent="0.3">
      <c r="C3245" s="29"/>
    </row>
    <row r="3246" spans="3:3" x14ac:dyDescent="0.3">
      <c r="C3246" s="29"/>
    </row>
    <row r="3247" spans="3:3" x14ac:dyDescent="0.3">
      <c r="C3247" s="29"/>
    </row>
    <row r="3248" spans="3:3" x14ac:dyDescent="0.3">
      <c r="C3248" s="29"/>
    </row>
    <row r="3249" spans="3:3" x14ac:dyDescent="0.3">
      <c r="C3249" s="29"/>
    </row>
    <row r="3250" spans="3:3" x14ac:dyDescent="0.3">
      <c r="C3250" s="29"/>
    </row>
    <row r="3251" spans="3:3" x14ac:dyDescent="0.3">
      <c r="C3251" s="29"/>
    </row>
    <row r="3252" spans="3:3" x14ac:dyDescent="0.3">
      <c r="C3252" s="29"/>
    </row>
    <row r="3253" spans="3:3" x14ac:dyDescent="0.3">
      <c r="C3253" s="29"/>
    </row>
    <row r="3254" spans="3:3" x14ac:dyDescent="0.3">
      <c r="C3254" s="29"/>
    </row>
    <row r="3255" spans="3:3" x14ac:dyDescent="0.3">
      <c r="C3255" s="29"/>
    </row>
    <row r="3256" spans="3:3" x14ac:dyDescent="0.3">
      <c r="C3256" s="29"/>
    </row>
    <row r="3257" spans="3:3" x14ac:dyDescent="0.3">
      <c r="C3257" s="29"/>
    </row>
    <row r="3258" spans="3:3" x14ac:dyDescent="0.3">
      <c r="C3258" s="29"/>
    </row>
    <row r="3259" spans="3:3" x14ac:dyDescent="0.3">
      <c r="C3259" s="29"/>
    </row>
    <row r="3260" spans="3:3" x14ac:dyDescent="0.3">
      <c r="C3260" s="29"/>
    </row>
    <row r="3261" spans="3:3" x14ac:dyDescent="0.3">
      <c r="C3261" s="29"/>
    </row>
    <row r="3262" spans="3:3" x14ac:dyDescent="0.3">
      <c r="C3262" s="29"/>
    </row>
    <row r="3263" spans="3:3" x14ac:dyDescent="0.3">
      <c r="C3263" s="29"/>
    </row>
    <row r="3264" spans="3:3" x14ac:dyDescent="0.3">
      <c r="C3264" s="29"/>
    </row>
    <row r="3265" spans="3:3" x14ac:dyDescent="0.3">
      <c r="C3265" s="29"/>
    </row>
    <row r="3266" spans="3:3" x14ac:dyDescent="0.3">
      <c r="C3266" s="29"/>
    </row>
    <row r="3267" spans="3:3" x14ac:dyDescent="0.3">
      <c r="C3267" s="29"/>
    </row>
    <row r="3268" spans="3:3" x14ac:dyDescent="0.3">
      <c r="C3268" s="29"/>
    </row>
    <row r="3269" spans="3:3" x14ac:dyDescent="0.3">
      <c r="C3269" s="29"/>
    </row>
    <row r="3270" spans="3:3" x14ac:dyDescent="0.3">
      <c r="C3270" s="29"/>
    </row>
    <row r="3271" spans="3:3" x14ac:dyDescent="0.3">
      <c r="C3271" s="29"/>
    </row>
    <row r="3272" spans="3:3" x14ac:dyDescent="0.3">
      <c r="C3272" s="29"/>
    </row>
    <row r="3273" spans="3:3" x14ac:dyDescent="0.3">
      <c r="C3273" s="29"/>
    </row>
    <row r="3274" spans="3:3" x14ac:dyDescent="0.3">
      <c r="C3274" s="29"/>
    </row>
    <row r="3275" spans="3:3" x14ac:dyDescent="0.3">
      <c r="C3275" s="29"/>
    </row>
    <row r="3276" spans="3:3" x14ac:dyDescent="0.3">
      <c r="C3276" s="29"/>
    </row>
    <row r="3277" spans="3:3" x14ac:dyDescent="0.3">
      <c r="C3277" s="29"/>
    </row>
    <row r="3278" spans="3:3" x14ac:dyDescent="0.3">
      <c r="C3278" s="29"/>
    </row>
    <row r="3279" spans="3:3" x14ac:dyDescent="0.3">
      <c r="C3279" s="29"/>
    </row>
    <row r="3280" spans="3:3" x14ac:dyDescent="0.3">
      <c r="C3280" s="29"/>
    </row>
    <row r="3281" spans="3:3" x14ac:dyDescent="0.3">
      <c r="C3281" s="29"/>
    </row>
    <row r="3282" spans="3:3" x14ac:dyDescent="0.3">
      <c r="C3282" s="29"/>
    </row>
    <row r="3283" spans="3:3" x14ac:dyDescent="0.3">
      <c r="C3283" s="29"/>
    </row>
    <row r="3284" spans="3:3" x14ac:dyDescent="0.3">
      <c r="C3284" s="29"/>
    </row>
    <row r="3285" spans="3:3" x14ac:dyDescent="0.3">
      <c r="C3285" s="29"/>
    </row>
    <row r="3286" spans="3:3" x14ac:dyDescent="0.3">
      <c r="C3286" s="29"/>
    </row>
    <row r="3287" spans="3:3" x14ac:dyDescent="0.3">
      <c r="C3287" s="29"/>
    </row>
    <row r="3288" spans="3:3" x14ac:dyDescent="0.3">
      <c r="C3288" s="29"/>
    </row>
    <row r="3289" spans="3:3" x14ac:dyDescent="0.3">
      <c r="C3289" s="29"/>
    </row>
    <row r="3290" spans="3:3" x14ac:dyDescent="0.3">
      <c r="C3290" s="29"/>
    </row>
    <row r="3291" spans="3:3" x14ac:dyDescent="0.3">
      <c r="C3291" s="29"/>
    </row>
    <row r="3292" spans="3:3" x14ac:dyDescent="0.3">
      <c r="C3292" s="29"/>
    </row>
    <row r="3293" spans="3:3" x14ac:dyDescent="0.3">
      <c r="C3293" s="29"/>
    </row>
    <row r="3294" spans="3:3" x14ac:dyDescent="0.3">
      <c r="C3294" s="29"/>
    </row>
    <row r="3295" spans="3:3" x14ac:dyDescent="0.3">
      <c r="C3295" s="29"/>
    </row>
    <row r="3296" spans="3:3" x14ac:dyDescent="0.3">
      <c r="C3296" s="29"/>
    </row>
    <row r="3297" spans="3:3" x14ac:dyDescent="0.3">
      <c r="C3297" s="29"/>
    </row>
    <row r="3298" spans="3:3" x14ac:dyDescent="0.3">
      <c r="C3298" s="29"/>
    </row>
    <row r="3299" spans="3:3" x14ac:dyDescent="0.3">
      <c r="C3299" s="29"/>
    </row>
    <row r="3300" spans="3:3" x14ac:dyDescent="0.3">
      <c r="C3300" s="29"/>
    </row>
    <row r="3301" spans="3:3" x14ac:dyDescent="0.3">
      <c r="C3301" s="29"/>
    </row>
    <row r="3302" spans="3:3" x14ac:dyDescent="0.3">
      <c r="C3302" s="29"/>
    </row>
    <row r="3303" spans="3:3" x14ac:dyDescent="0.3">
      <c r="C3303" s="29"/>
    </row>
    <row r="3304" spans="3:3" x14ac:dyDescent="0.3">
      <c r="C3304" s="29"/>
    </row>
    <row r="3305" spans="3:3" x14ac:dyDescent="0.3">
      <c r="C3305" s="29"/>
    </row>
    <row r="3306" spans="3:3" x14ac:dyDescent="0.3">
      <c r="C3306" s="29"/>
    </row>
    <row r="3307" spans="3:3" x14ac:dyDescent="0.3">
      <c r="C3307" s="29"/>
    </row>
    <row r="3308" spans="3:3" x14ac:dyDescent="0.3">
      <c r="C3308" s="29"/>
    </row>
    <row r="3309" spans="3:3" x14ac:dyDescent="0.3">
      <c r="C3309" s="29"/>
    </row>
    <row r="3310" spans="3:3" x14ac:dyDescent="0.3">
      <c r="C3310" s="29"/>
    </row>
    <row r="3311" spans="3:3" x14ac:dyDescent="0.3">
      <c r="C3311" s="29"/>
    </row>
    <row r="3312" spans="3:3" x14ac:dyDescent="0.3">
      <c r="C3312" s="29"/>
    </row>
    <row r="3313" spans="3:3" x14ac:dyDescent="0.3">
      <c r="C3313" s="29"/>
    </row>
    <row r="3314" spans="3:3" x14ac:dyDescent="0.3">
      <c r="C3314" s="29"/>
    </row>
    <row r="3315" spans="3:3" x14ac:dyDescent="0.3">
      <c r="C3315" s="29"/>
    </row>
    <row r="3316" spans="3:3" x14ac:dyDescent="0.3">
      <c r="C3316" s="29"/>
    </row>
    <row r="3317" spans="3:3" x14ac:dyDescent="0.3">
      <c r="C3317" s="29"/>
    </row>
    <row r="3318" spans="3:3" x14ac:dyDescent="0.3">
      <c r="C3318" s="29"/>
    </row>
    <row r="3319" spans="3:3" x14ac:dyDescent="0.3">
      <c r="C3319" s="29"/>
    </row>
    <row r="3320" spans="3:3" x14ac:dyDescent="0.3">
      <c r="C3320" s="29"/>
    </row>
    <row r="3321" spans="3:3" x14ac:dyDescent="0.3">
      <c r="C3321" s="29"/>
    </row>
    <row r="3322" spans="3:3" x14ac:dyDescent="0.3">
      <c r="C3322" s="29"/>
    </row>
    <row r="3323" spans="3:3" x14ac:dyDescent="0.3">
      <c r="C3323" s="29"/>
    </row>
    <row r="3324" spans="3:3" x14ac:dyDescent="0.3">
      <c r="C3324" s="29"/>
    </row>
    <row r="3325" spans="3:3" x14ac:dyDescent="0.3">
      <c r="C3325" s="29"/>
    </row>
    <row r="3326" spans="3:3" x14ac:dyDescent="0.3">
      <c r="C3326" s="29"/>
    </row>
    <row r="3327" spans="3:3" x14ac:dyDescent="0.3">
      <c r="C3327" s="29"/>
    </row>
    <row r="3328" spans="3:3" x14ac:dyDescent="0.3">
      <c r="C3328" s="29"/>
    </row>
    <row r="3329" spans="3:3" x14ac:dyDescent="0.3">
      <c r="C3329" s="29"/>
    </row>
    <row r="3330" spans="3:3" x14ac:dyDescent="0.3">
      <c r="C3330" s="29"/>
    </row>
    <row r="3331" spans="3:3" x14ac:dyDescent="0.3">
      <c r="C3331" s="29"/>
    </row>
    <row r="3332" spans="3:3" x14ac:dyDescent="0.3">
      <c r="C3332" s="29"/>
    </row>
    <row r="3333" spans="3:3" x14ac:dyDescent="0.3">
      <c r="C3333" s="29"/>
    </row>
    <row r="3334" spans="3:3" x14ac:dyDescent="0.3">
      <c r="C3334" s="29"/>
    </row>
    <row r="3335" spans="3:3" x14ac:dyDescent="0.3">
      <c r="C3335" s="29"/>
    </row>
    <row r="3336" spans="3:3" x14ac:dyDescent="0.3">
      <c r="C3336" s="29"/>
    </row>
    <row r="3337" spans="3:3" x14ac:dyDescent="0.3">
      <c r="C3337" s="29"/>
    </row>
    <row r="3338" spans="3:3" x14ac:dyDescent="0.3">
      <c r="C3338" s="29"/>
    </row>
    <row r="3339" spans="3:3" x14ac:dyDescent="0.3">
      <c r="C3339" s="29"/>
    </row>
    <row r="3340" spans="3:3" x14ac:dyDescent="0.3">
      <c r="C3340" s="29"/>
    </row>
    <row r="3341" spans="3:3" x14ac:dyDescent="0.3">
      <c r="C3341" s="29"/>
    </row>
    <row r="3342" spans="3:3" x14ac:dyDescent="0.3">
      <c r="C3342" s="29"/>
    </row>
    <row r="3343" spans="3:3" x14ac:dyDescent="0.3">
      <c r="C3343" s="29"/>
    </row>
    <row r="3344" spans="3:3" x14ac:dyDescent="0.3">
      <c r="C3344" s="29"/>
    </row>
    <row r="3345" spans="3:3" x14ac:dyDescent="0.3">
      <c r="C3345" s="29"/>
    </row>
    <row r="3346" spans="3:3" x14ac:dyDescent="0.3">
      <c r="C3346" s="29"/>
    </row>
    <row r="3347" spans="3:3" x14ac:dyDescent="0.3">
      <c r="C3347" s="29"/>
    </row>
    <row r="3348" spans="3:3" x14ac:dyDescent="0.3">
      <c r="C3348" s="29"/>
    </row>
    <row r="3349" spans="3:3" x14ac:dyDescent="0.3">
      <c r="C3349" s="29"/>
    </row>
    <row r="3350" spans="3:3" x14ac:dyDescent="0.3">
      <c r="C3350" s="29"/>
    </row>
    <row r="3351" spans="3:3" x14ac:dyDescent="0.3">
      <c r="C3351" s="29"/>
    </row>
    <row r="3352" spans="3:3" x14ac:dyDescent="0.3">
      <c r="C3352" s="29"/>
    </row>
    <row r="3353" spans="3:3" x14ac:dyDescent="0.3">
      <c r="C3353" s="29"/>
    </row>
    <row r="3354" spans="3:3" x14ac:dyDescent="0.3">
      <c r="C3354" s="29"/>
    </row>
    <row r="3355" spans="3:3" x14ac:dyDescent="0.3">
      <c r="C3355" s="29"/>
    </row>
    <row r="3356" spans="3:3" x14ac:dyDescent="0.3">
      <c r="C3356" s="29"/>
    </row>
    <row r="3357" spans="3:3" x14ac:dyDescent="0.3">
      <c r="C3357" s="29"/>
    </row>
    <row r="3358" spans="3:3" x14ac:dyDescent="0.3">
      <c r="C3358" s="29"/>
    </row>
    <row r="3359" spans="3:3" x14ac:dyDescent="0.3">
      <c r="C3359" s="29"/>
    </row>
    <row r="3360" spans="3:3" x14ac:dyDescent="0.3">
      <c r="C3360" s="29"/>
    </row>
    <row r="3361" spans="3:3" x14ac:dyDescent="0.3">
      <c r="C3361" s="29"/>
    </row>
    <row r="3362" spans="3:3" x14ac:dyDescent="0.3">
      <c r="C3362" s="29"/>
    </row>
    <row r="3363" spans="3:3" x14ac:dyDescent="0.3">
      <c r="C3363" s="29"/>
    </row>
    <row r="3364" spans="3:3" x14ac:dyDescent="0.3">
      <c r="C3364" s="29"/>
    </row>
    <row r="3365" spans="3:3" x14ac:dyDescent="0.3">
      <c r="C3365" s="29"/>
    </row>
    <row r="3366" spans="3:3" x14ac:dyDescent="0.3">
      <c r="C3366" s="29"/>
    </row>
    <row r="3367" spans="3:3" x14ac:dyDescent="0.3">
      <c r="C3367" s="29"/>
    </row>
    <row r="3368" spans="3:3" x14ac:dyDescent="0.3">
      <c r="C3368" s="29"/>
    </row>
    <row r="3369" spans="3:3" x14ac:dyDescent="0.3">
      <c r="C3369" s="29"/>
    </row>
    <row r="3370" spans="3:3" x14ac:dyDescent="0.3">
      <c r="C3370" s="29"/>
    </row>
    <row r="3371" spans="3:3" x14ac:dyDescent="0.3">
      <c r="C3371" s="29"/>
    </row>
    <row r="3372" spans="3:3" x14ac:dyDescent="0.3">
      <c r="C3372" s="29"/>
    </row>
    <row r="3373" spans="3:3" x14ac:dyDescent="0.3">
      <c r="C3373" s="29"/>
    </row>
    <row r="3374" spans="3:3" x14ac:dyDescent="0.3">
      <c r="C3374" s="29"/>
    </row>
    <row r="3375" spans="3:3" x14ac:dyDescent="0.3">
      <c r="C3375" s="29"/>
    </row>
    <row r="3376" spans="3:3" x14ac:dyDescent="0.3">
      <c r="C3376" s="29"/>
    </row>
    <row r="3377" spans="3:3" x14ac:dyDescent="0.3">
      <c r="C3377" s="29"/>
    </row>
    <row r="3378" spans="3:3" x14ac:dyDescent="0.3">
      <c r="C3378" s="29"/>
    </row>
    <row r="3379" spans="3:3" x14ac:dyDescent="0.3">
      <c r="C3379" s="29"/>
    </row>
    <row r="3380" spans="3:3" x14ac:dyDescent="0.3">
      <c r="C3380" s="29"/>
    </row>
    <row r="3381" spans="3:3" x14ac:dyDescent="0.3">
      <c r="C3381" s="29"/>
    </row>
    <row r="3382" spans="3:3" x14ac:dyDescent="0.3">
      <c r="C3382" s="29"/>
    </row>
    <row r="3383" spans="3:3" x14ac:dyDescent="0.3">
      <c r="C3383" s="29"/>
    </row>
    <row r="3384" spans="3:3" x14ac:dyDescent="0.3">
      <c r="C3384" s="29"/>
    </row>
    <row r="3385" spans="3:3" x14ac:dyDescent="0.3">
      <c r="C3385" s="29"/>
    </row>
    <row r="3386" spans="3:3" x14ac:dyDescent="0.3">
      <c r="C3386" s="29"/>
    </row>
    <row r="3387" spans="3:3" x14ac:dyDescent="0.3">
      <c r="C3387" s="29"/>
    </row>
    <row r="3388" spans="3:3" x14ac:dyDescent="0.3">
      <c r="C3388" s="29"/>
    </row>
    <row r="3389" spans="3:3" x14ac:dyDescent="0.3">
      <c r="C3389" s="29"/>
    </row>
    <row r="3390" spans="3:3" x14ac:dyDescent="0.3">
      <c r="C3390" s="29"/>
    </row>
    <row r="3391" spans="3:3" x14ac:dyDescent="0.3">
      <c r="C3391" s="29"/>
    </row>
    <row r="3392" spans="3:3" x14ac:dyDescent="0.3">
      <c r="C3392" s="29"/>
    </row>
    <row r="3393" spans="3:3" x14ac:dyDescent="0.3">
      <c r="C3393" s="29"/>
    </row>
    <row r="3394" spans="3:3" x14ac:dyDescent="0.3">
      <c r="C3394" s="29"/>
    </row>
    <row r="3395" spans="3:3" x14ac:dyDescent="0.3">
      <c r="C3395" s="29"/>
    </row>
    <row r="3396" spans="3:3" x14ac:dyDescent="0.3">
      <c r="C3396" s="29"/>
    </row>
    <row r="3397" spans="3:3" x14ac:dyDescent="0.3">
      <c r="C3397" s="29"/>
    </row>
    <row r="3398" spans="3:3" x14ac:dyDescent="0.3">
      <c r="C3398" s="29"/>
    </row>
    <row r="3399" spans="3:3" x14ac:dyDescent="0.3">
      <c r="C3399" s="29"/>
    </row>
    <row r="3400" spans="3:3" x14ac:dyDescent="0.3">
      <c r="C3400" s="29"/>
    </row>
    <row r="3401" spans="3:3" x14ac:dyDescent="0.3">
      <c r="C3401" s="29"/>
    </row>
    <row r="3402" spans="3:3" x14ac:dyDescent="0.3">
      <c r="C3402" s="29"/>
    </row>
    <row r="3403" spans="3:3" x14ac:dyDescent="0.3">
      <c r="C3403" s="29"/>
    </row>
    <row r="3404" spans="3:3" x14ac:dyDescent="0.3">
      <c r="C3404" s="29"/>
    </row>
    <row r="3405" spans="3:3" x14ac:dyDescent="0.3">
      <c r="C3405" s="29"/>
    </row>
    <row r="3406" spans="3:3" x14ac:dyDescent="0.3">
      <c r="C3406" s="29"/>
    </row>
    <row r="3407" spans="3:3" x14ac:dyDescent="0.3">
      <c r="C3407" s="29"/>
    </row>
    <row r="3408" spans="3:3" x14ac:dyDescent="0.3">
      <c r="C3408" s="29"/>
    </row>
    <row r="3409" spans="3:3" x14ac:dyDescent="0.3">
      <c r="C3409" s="29"/>
    </row>
    <row r="3410" spans="3:3" x14ac:dyDescent="0.3">
      <c r="C3410" s="29"/>
    </row>
    <row r="3411" spans="3:3" x14ac:dyDescent="0.3">
      <c r="C3411" s="29"/>
    </row>
    <row r="3412" spans="3:3" x14ac:dyDescent="0.3">
      <c r="C3412" s="29"/>
    </row>
    <row r="3413" spans="3:3" x14ac:dyDescent="0.3">
      <c r="C3413" s="29"/>
    </row>
    <row r="3414" spans="3:3" x14ac:dyDescent="0.3">
      <c r="C3414" s="29"/>
    </row>
    <row r="3415" spans="3:3" x14ac:dyDescent="0.3">
      <c r="C3415" s="29"/>
    </row>
    <row r="3416" spans="3:3" x14ac:dyDescent="0.3">
      <c r="C3416" s="29"/>
    </row>
    <row r="3417" spans="3:3" x14ac:dyDescent="0.3">
      <c r="C3417" s="29"/>
    </row>
    <row r="3418" spans="3:3" x14ac:dyDescent="0.3">
      <c r="C3418" s="29"/>
    </row>
    <row r="3419" spans="3:3" x14ac:dyDescent="0.3">
      <c r="C3419" s="29"/>
    </row>
    <row r="3420" spans="3:3" x14ac:dyDescent="0.3">
      <c r="C3420" s="29"/>
    </row>
    <row r="3421" spans="3:3" x14ac:dyDescent="0.3">
      <c r="C3421" s="29"/>
    </row>
    <row r="3422" spans="3:3" x14ac:dyDescent="0.3">
      <c r="C3422" s="29"/>
    </row>
    <row r="3423" spans="3:3" x14ac:dyDescent="0.3">
      <c r="C3423" s="29"/>
    </row>
    <row r="3424" spans="3:3" x14ac:dyDescent="0.3">
      <c r="C3424" s="29"/>
    </row>
    <row r="3425" spans="3:3" x14ac:dyDescent="0.3">
      <c r="C3425" s="29"/>
    </row>
    <row r="3426" spans="3:3" x14ac:dyDescent="0.3">
      <c r="C3426" s="29"/>
    </row>
    <row r="3427" spans="3:3" x14ac:dyDescent="0.3">
      <c r="C3427" s="29"/>
    </row>
    <row r="3428" spans="3:3" x14ac:dyDescent="0.3">
      <c r="C3428" s="29"/>
    </row>
    <row r="3429" spans="3:3" x14ac:dyDescent="0.3">
      <c r="C3429" s="29"/>
    </row>
    <row r="3430" spans="3:3" x14ac:dyDescent="0.3">
      <c r="C3430" s="29"/>
    </row>
    <row r="3431" spans="3:3" x14ac:dyDescent="0.3">
      <c r="C3431" s="29"/>
    </row>
    <row r="3432" spans="3:3" x14ac:dyDescent="0.3">
      <c r="C3432" s="29"/>
    </row>
    <row r="3433" spans="3:3" x14ac:dyDescent="0.3">
      <c r="C3433" s="29"/>
    </row>
    <row r="3434" spans="3:3" x14ac:dyDescent="0.3">
      <c r="C3434" s="29"/>
    </row>
    <row r="3435" spans="3:3" x14ac:dyDescent="0.3">
      <c r="C3435" s="29"/>
    </row>
    <row r="3436" spans="3:3" x14ac:dyDescent="0.3">
      <c r="C3436" s="29"/>
    </row>
    <row r="3437" spans="3:3" x14ac:dyDescent="0.3">
      <c r="C3437" s="29"/>
    </row>
    <row r="3438" spans="3:3" x14ac:dyDescent="0.3">
      <c r="C3438" s="29"/>
    </row>
    <row r="3439" spans="3:3" x14ac:dyDescent="0.3">
      <c r="C3439" s="29"/>
    </row>
    <row r="3440" spans="3:3" x14ac:dyDescent="0.3">
      <c r="C3440" s="29"/>
    </row>
    <row r="3441" spans="3:3" x14ac:dyDescent="0.3">
      <c r="C3441" s="29"/>
    </row>
    <row r="3442" spans="3:3" x14ac:dyDescent="0.3">
      <c r="C3442" s="29"/>
    </row>
    <row r="3443" spans="3:3" x14ac:dyDescent="0.3">
      <c r="C3443" s="29"/>
    </row>
    <row r="3444" spans="3:3" x14ac:dyDescent="0.3">
      <c r="C3444" s="29"/>
    </row>
    <row r="3445" spans="3:3" x14ac:dyDescent="0.3">
      <c r="C3445" s="29"/>
    </row>
    <row r="3446" spans="3:3" x14ac:dyDescent="0.3">
      <c r="C3446" s="29"/>
    </row>
    <row r="3447" spans="3:3" x14ac:dyDescent="0.3">
      <c r="C3447" s="29"/>
    </row>
    <row r="3448" spans="3:3" x14ac:dyDescent="0.3">
      <c r="C3448" s="29"/>
    </row>
    <row r="3449" spans="3:3" x14ac:dyDescent="0.3">
      <c r="C3449" s="29"/>
    </row>
    <row r="3450" spans="3:3" x14ac:dyDescent="0.3">
      <c r="C3450" s="29"/>
    </row>
    <row r="3451" spans="3:3" x14ac:dyDescent="0.3">
      <c r="C3451" s="29"/>
    </row>
    <row r="3452" spans="3:3" x14ac:dyDescent="0.3">
      <c r="C3452" s="29"/>
    </row>
    <row r="3453" spans="3:3" x14ac:dyDescent="0.3">
      <c r="C3453" s="29"/>
    </row>
    <row r="3454" spans="3:3" x14ac:dyDescent="0.3">
      <c r="C3454" s="29"/>
    </row>
    <row r="3455" spans="3:3" x14ac:dyDescent="0.3">
      <c r="C3455" s="29"/>
    </row>
    <row r="3456" spans="3:3" x14ac:dyDescent="0.3">
      <c r="C3456" s="29"/>
    </row>
    <row r="3457" spans="3:3" x14ac:dyDescent="0.3">
      <c r="C3457" s="29"/>
    </row>
    <row r="3458" spans="3:3" x14ac:dyDescent="0.3">
      <c r="C3458" s="29"/>
    </row>
    <row r="3459" spans="3:3" x14ac:dyDescent="0.3">
      <c r="C3459" s="29"/>
    </row>
    <row r="3460" spans="3:3" x14ac:dyDescent="0.3">
      <c r="C3460" s="29"/>
    </row>
    <row r="3461" spans="3:3" x14ac:dyDescent="0.3">
      <c r="C3461" s="29"/>
    </row>
    <row r="3462" spans="3:3" x14ac:dyDescent="0.3">
      <c r="C3462" s="29"/>
    </row>
    <row r="3463" spans="3:3" x14ac:dyDescent="0.3">
      <c r="C3463" s="29"/>
    </row>
    <row r="3464" spans="3:3" x14ac:dyDescent="0.3">
      <c r="C3464" s="29"/>
    </row>
    <row r="3465" spans="3:3" x14ac:dyDescent="0.3">
      <c r="C3465" s="29"/>
    </row>
    <row r="3466" spans="3:3" x14ac:dyDescent="0.3">
      <c r="C3466" s="29"/>
    </row>
    <row r="3467" spans="3:3" x14ac:dyDescent="0.3">
      <c r="C3467" s="29"/>
    </row>
    <row r="3468" spans="3:3" x14ac:dyDescent="0.3">
      <c r="C3468" s="29"/>
    </row>
    <row r="3469" spans="3:3" x14ac:dyDescent="0.3">
      <c r="C3469" s="29"/>
    </row>
    <row r="3470" spans="3:3" x14ac:dyDescent="0.3">
      <c r="C3470" s="29"/>
    </row>
    <row r="3471" spans="3:3" x14ac:dyDescent="0.3">
      <c r="C3471" s="29"/>
    </row>
    <row r="3472" spans="3:3" x14ac:dyDescent="0.3">
      <c r="C3472" s="29"/>
    </row>
    <row r="3473" spans="3:3" x14ac:dyDescent="0.3">
      <c r="C3473" s="29"/>
    </row>
    <row r="3474" spans="3:3" x14ac:dyDescent="0.3">
      <c r="C3474" s="29"/>
    </row>
    <row r="3475" spans="3:3" x14ac:dyDescent="0.3">
      <c r="C3475" s="29"/>
    </row>
    <row r="3476" spans="3:3" x14ac:dyDescent="0.3">
      <c r="C3476" s="29"/>
    </row>
    <row r="3477" spans="3:3" x14ac:dyDescent="0.3">
      <c r="C3477" s="29"/>
    </row>
    <row r="3478" spans="3:3" x14ac:dyDescent="0.3">
      <c r="C3478" s="29"/>
    </row>
    <row r="3479" spans="3:3" x14ac:dyDescent="0.3">
      <c r="C3479" s="29"/>
    </row>
    <row r="3480" spans="3:3" x14ac:dyDescent="0.3">
      <c r="C3480" s="29"/>
    </row>
    <row r="3481" spans="3:3" x14ac:dyDescent="0.3">
      <c r="C3481" s="29"/>
    </row>
    <row r="3482" spans="3:3" x14ac:dyDescent="0.3">
      <c r="C3482" s="29"/>
    </row>
    <row r="3483" spans="3:3" x14ac:dyDescent="0.3">
      <c r="C3483" s="29"/>
    </row>
    <row r="3484" spans="3:3" x14ac:dyDescent="0.3">
      <c r="C3484" s="29"/>
    </row>
    <row r="3485" spans="3:3" x14ac:dyDescent="0.3">
      <c r="C3485" s="29"/>
    </row>
    <row r="3486" spans="3:3" x14ac:dyDescent="0.3">
      <c r="C3486" s="29"/>
    </row>
    <row r="3487" spans="3:3" x14ac:dyDescent="0.3">
      <c r="C3487" s="29"/>
    </row>
    <row r="3488" spans="3:3" x14ac:dyDescent="0.3">
      <c r="C3488" s="29"/>
    </row>
    <row r="3489" spans="3:3" x14ac:dyDescent="0.3">
      <c r="C3489" s="29"/>
    </row>
    <row r="3490" spans="3:3" x14ac:dyDescent="0.3">
      <c r="C3490" s="29"/>
    </row>
    <row r="3491" spans="3:3" x14ac:dyDescent="0.3">
      <c r="C3491" s="29"/>
    </row>
    <row r="3492" spans="3:3" x14ac:dyDescent="0.3">
      <c r="C3492" s="29"/>
    </row>
    <row r="3493" spans="3:3" x14ac:dyDescent="0.3">
      <c r="C3493" s="29"/>
    </row>
    <row r="3494" spans="3:3" x14ac:dyDescent="0.3">
      <c r="C3494" s="29"/>
    </row>
    <row r="3495" spans="3:3" x14ac:dyDescent="0.3">
      <c r="C3495" s="29"/>
    </row>
    <row r="3496" spans="3:3" x14ac:dyDescent="0.3">
      <c r="C3496" s="29"/>
    </row>
    <row r="3497" spans="3:3" x14ac:dyDescent="0.3">
      <c r="C3497" s="29"/>
    </row>
    <row r="3498" spans="3:3" x14ac:dyDescent="0.3">
      <c r="C3498" s="29"/>
    </row>
    <row r="3499" spans="3:3" x14ac:dyDescent="0.3">
      <c r="C3499" s="29"/>
    </row>
    <row r="3500" spans="3:3" x14ac:dyDescent="0.3">
      <c r="C3500" s="29"/>
    </row>
    <row r="3501" spans="3:3" x14ac:dyDescent="0.3">
      <c r="C3501" s="29"/>
    </row>
    <row r="3502" spans="3:3" x14ac:dyDescent="0.3">
      <c r="C3502" s="29"/>
    </row>
    <row r="3503" spans="3:3" x14ac:dyDescent="0.3">
      <c r="C3503" s="29"/>
    </row>
    <row r="3504" spans="3:3" x14ac:dyDescent="0.3">
      <c r="C3504" s="29"/>
    </row>
    <row r="3505" spans="3:3" x14ac:dyDescent="0.3">
      <c r="C3505" s="29"/>
    </row>
    <row r="3506" spans="3:3" x14ac:dyDescent="0.3">
      <c r="C3506" s="29"/>
    </row>
    <row r="3507" spans="3:3" x14ac:dyDescent="0.3">
      <c r="C3507" s="29"/>
    </row>
    <row r="3508" spans="3:3" x14ac:dyDescent="0.3">
      <c r="C3508" s="29"/>
    </row>
    <row r="3509" spans="3:3" x14ac:dyDescent="0.3">
      <c r="C3509" s="29"/>
    </row>
    <row r="3510" spans="3:3" x14ac:dyDescent="0.3">
      <c r="C3510" s="29"/>
    </row>
    <row r="3511" spans="3:3" x14ac:dyDescent="0.3">
      <c r="C3511" s="29"/>
    </row>
    <row r="3512" spans="3:3" x14ac:dyDescent="0.3">
      <c r="C3512" s="29"/>
    </row>
    <row r="3513" spans="3:3" x14ac:dyDescent="0.3">
      <c r="C3513" s="29"/>
    </row>
    <row r="3514" spans="3:3" x14ac:dyDescent="0.3">
      <c r="C3514" s="29"/>
    </row>
    <row r="3515" spans="3:3" x14ac:dyDescent="0.3">
      <c r="C3515" s="29"/>
    </row>
    <row r="3516" spans="3:3" x14ac:dyDescent="0.3">
      <c r="C3516" s="29"/>
    </row>
    <row r="3517" spans="3:3" x14ac:dyDescent="0.3">
      <c r="C3517" s="29"/>
    </row>
    <row r="3518" spans="3:3" x14ac:dyDescent="0.3">
      <c r="C3518" s="29"/>
    </row>
    <row r="3519" spans="3:3" x14ac:dyDescent="0.3">
      <c r="C3519" s="29"/>
    </row>
    <row r="3520" spans="3:3" x14ac:dyDescent="0.3">
      <c r="C3520" s="29"/>
    </row>
    <row r="3521" spans="3:3" x14ac:dyDescent="0.3">
      <c r="C3521" s="29"/>
    </row>
    <row r="3522" spans="3:3" x14ac:dyDescent="0.3">
      <c r="C3522" s="29"/>
    </row>
    <row r="3523" spans="3:3" x14ac:dyDescent="0.3">
      <c r="C3523" s="29"/>
    </row>
    <row r="3524" spans="3:3" x14ac:dyDescent="0.3">
      <c r="C3524" s="29"/>
    </row>
    <row r="3525" spans="3:3" x14ac:dyDescent="0.3">
      <c r="C3525" s="29"/>
    </row>
    <row r="3526" spans="3:3" x14ac:dyDescent="0.3">
      <c r="C3526" s="29"/>
    </row>
    <row r="3527" spans="3:3" x14ac:dyDescent="0.3">
      <c r="C3527" s="29"/>
    </row>
    <row r="3528" spans="3:3" x14ac:dyDescent="0.3">
      <c r="C3528" s="29"/>
    </row>
    <row r="3529" spans="3:3" x14ac:dyDescent="0.3">
      <c r="C3529" s="29"/>
    </row>
    <row r="3530" spans="3:3" x14ac:dyDescent="0.3">
      <c r="C3530" s="29"/>
    </row>
    <row r="3531" spans="3:3" x14ac:dyDescent="0.3">
      <c r="C3531" s="29"/>
    </row>
    <row r="3532" spans="3:3" x14ac:dyDescent="0.3">
      <c r="C3532" s="29"/>
    </row>
    <row r="3533" spans="3:3" x14ac:dyDescent="0.3">
      <c r="C3533" s="29"/>
    </row>
    <row r="3534" spans="3:3" x14ac:dyDescent="0.3">
      <c r="C3534" s="29"/>
    </row>
    <row r="3535" spans="3:3" x14ac:dyDescent="0.3">
      <c r="C3535" s="29"/>
    </row>
    <row r="3536" spans="3:3" x14ac:dyDescent="0.3">
      <c r="C3536" s="29"/>
    </row>
    <row r="3537" spans="3:3" x14ac:dyDescent="0.3">
      <c r="C3537" s="29"/>
    </row>
    <row r="3538" spans="3:3" x14ac:dyDescent="0.3">
      <c r="C3538" s="29"/>
    </row>
    <row r="3539" spans="3:3" x14ac:dyDescent="0.3">
      <c r="C3539" s="29"/>
    </row>
    <row r="3540" spans="3:3" x14ac:dyDescent="0.3">
      <c r="C3540" s="29"/>
    </row>
    <row r="3541" spans="3:3" x14ac:dyDescent="0.3">
      <c r="C3541" s="29"/>
    </row>
    <row r="3542" spans="3:3" x14ac:dyDescent="0.3">
      <c r="C3542" s="29"/>
    </row>
    <row r="3543" spans="3:3" x14ac:dyDescent="0.3">
      <c r="C3543" s="29"/>
    </row>
    <row r="3544" spans="3:3" x14ac:dyDescent="0.3">
      <c r="C3544" s="29"/>
    </row>
    <row r="3545" spans="3:3" x14ac:dyDescent="0.3">
      <c r="C3545" s="29"/>
    </row>
    <row r="3546" spans="3:3" x14ac:dyDescent="0.3">
      <c r="C3546" s="29"/>
    </row>
    <row r="3547" spans="3:3" x14ac:dyDescent="0.3">
      <c r="C3547" s="29"/>
    </row>
    <row r="3548" spans="3:3" x14ac:dyDescent="0.3">
      <c r="C3548" s="29"/>
    </row>
    <row r="3549" spans="3:3" x14ac:dyDescent="0.3">
      <c r="C3549" s="29"/>
    </row>
    <row r="3550" spans="3:3" x14ac:dyDescent="0.3">
      <c r="C3550" s="29"/>
    </row>
    <row r="3551" spans="3:3" x14ac:dyDescent="0.3">
      <c r="C3551" s="29"/>
    </row>
    <row r="3552" spans="3:3" x14ac:dyDescent="0.3">
      <c r="C3552" s="29"/>
    </row>
    <row r="3553" spans="3:3" x14ac:dyDescent="0.3">
      <c r="C3553" s="29"/>
    </row>
    <row r="3554" spans="3:3" x14ac:dyDescent="0.3">
      <c r="C3554" s="29"/>
    </row>
    <row r="3555" spans="3:3" x14ac:dyDescent="0.3">
      <c r="C3555" s="29"/>
    </row>
    <row r="3556" spans="3:3" x14ac:dyDescent="0.3">
      <c r="C3556" s="29"/>
    </row>
    <row r="3557" spans="3:3" x14ac:dyDescent="0.3">
      <c r="C3557" s="29"/>
    </row>
    <row r="3558" spans="3:3" x14ac:dyDescent="0.3">
      <c r="C3558" s="29"/>
    </row>
    <row r="3559" spans="3:3" x14ac:dyDescent="0.3">
      <c r="C3559" s="29"/>
    </row>
    <row r="3560" spans="3:3" x14ac:dyDescent="0.3">
      <c r="C3560" s="29"/>
    </row>
    <row r="3561" spans="3:3" x14ac:dyDescent="0.3">
      <c r="C3561" s="29"/>
    </row>
    <row r="3562" spans="3:3" x14ac:dyDescent="0.3">
      <c r="C3562" s="29"/>
    </row>
    <row r="3563" spans="3:3" x14ac:dyDescent="0.3">
      <c r="C3563" s="29"/>
    </row>
    <row r="3564" spans="3:3" x14ac:dyDescent="0.3">
      <c r="C3564" s="29"/>
    </row>
    <row r="3565" spans="3:3" x14ac:dyDescent="0.3">
      <c r="C3565" s="29"/>
    </row>
    <row r="3566" spans="3:3" x14ac:dyDescent="0.3">
      <c r="C3566" s="29"/>
    </row>
    <row r="3567" spans="3:3" x14ac:dyDescent="0.3">
      <c r="C3567" s="29"/>
    </row>
    <row r="3568" spans="3:3" x14ac:dyDescent="0.3">
      <c r="C3568" s="29"/>
    </row>
    <row r="3569" spans="3:3" x14ac:dyDescent="0.3">
      <c r="C3569" s="29"/>
    </row>
    <row r="3570" spans="3:3" x14ac:dyDescent="0.3">
      <c r="C3570" s="29"/>
    </row>
    <row r="3571" spans="3:3" x14ac:dyDescent="0.3">
      <c r="C3571" s="29"/>
    </row>
    <row r="3572" spans="3:3" x14ac:dyDescent="0.3">
      <c r="C3572" s="29"/>
    </row>
    <row r="3573" spans="3:3" x14ac:dyDescent="0.3">
      <c r="C3573" s="29"/>
    </row>
    <row r="3574" spans="3:3" x14ac:dyDescent="0.3">
      <c r="C3574" s="29"/>
    </row>
    <row r="3575" spans="3:3" x14ac:dyDescent="0.3">
      <c r="C3575" s="29"/>
    </row>
    <row r="3576" spans="3:3" x14ac:dyDescent="0.3">
      <c r="C3576" s="29"/>
    </row>
    <row r="3577" spans="3:3" x14ac:dyDescent="0.3">
      <c r="C3577" s="29"/>
    </row>
    <row r="3578" spans="3:3" x14ac:dyDescent="0.3">
      <c r="C3578" s="29"/>
    </row>
    <row r="3579" spans="3:3" x14ac:dyDescent="0.3">
      <c r="C3579" s="29"/>
    </row>
    <row r="3580" spans="3:3" x14ac:dyDescent="0.3">
      <c r="C3580" s="29"/>
    </row>
    <row r="3581" spans="3:3" x14ac:dyDescent="0.3">
      <c r="C3581" s="29"/>
    </row>
    <row r="3582" spans="3:3" x14ac:dyDescent="0.3">
      <c r="C3582" s="29"/>
    </row>
    <row r="3583" spans="3:3" x14ac:dyDescent="0.3">
      <c r="C3583" s="29"/>
    </row>
    <row r="3584" spans="3:3" x14ac:dyDescent="0.3">
      <c r="C3584" s="29"/>
    </row>
    <row r="3585" spans="3:3" x14ac:dyDescent="0.3">
      <c r="C3585" s="29"/>
    </row>
    <row r="3586" spans="3:3" x14ac:dyDescent="0.3">
      <c r="C3586" s="29"/>
    </row>
    <row r="3587" spans="3:3" x14ac:dyDescent="0.3">
      <c r="C3587" s="29"/>
    </row>
    <row r="3588" spans="3:3" x14ac:dyDescent="0.3">
      <c r="C3588" s="29"/>
    </row>
    <row r="3589" spans="3:3" x14ac:dyDescent="0.3">
      <c r="C3589" s="29"/>
    </row>
    <row r="3590" spans="3:3" x14ac:dyDescent="0.3">
      <c r="C3590" s="29"/>
    </row>
    <row r="3591" spans="3:3" x14ac:dyDescent="0.3">
      <c r="C3591" s="29"/>
    </row>
    <row r="3592" spans="3:3" x14ac:dyDescent="0.3">
      <c r="C3592" s="29"/>
    </row>
    <row r="3593" spans="3:3" x14ac:dyDescent="0.3">
      <c r="C3593" s="29"/>
    </row>
    <row r="3594" spans="3:3" x14ac:dyDescent="0.3">
      <c r="C3594" s="29"/>
    </row>
    <row r="3595" spans="3:3" x14ac:dyDescent="0.3">
      <c r="C3595" s="29"/>
    </row>
    <row r="3596" spans="3:3" x14ac:dyDescent="0.3">
      <c r="C3596" s="29"/>
    </row>
    <row r="3597" spans="3:3" x14ac:dyDescent="0.3">
      <c r="C3597" s="29"/>
    </row>
    <row r="3598" spans="3:3" x14ac:dyDescent="0.3">
      <c r="C3598" s="29"/>
    </row>
    <row r="3599" spans="3:3" x14ac:dyDescent="0.3">
      <c r="C3599" s="29"/>
    </row>
    <row r="3600" spans="3:3" x14ac:dyDescent="0.3">
      <c r="C3600" s="29"/>
    </row>
    <row r="3601" spans="3:3" x14ac:dyDescent="0.3">
      <c r="C3601" s="29"/>
    </row>
    <row r="3602" spans="3:3" x14ac:dyDescent="0.3">
      <c r="C3602" s="29"/>
    </row>
    <row r="3603" spans="3:3" x14ac:dyDescent="0.3">
      <c r="C3603" s="29"/>
    </row>
    <row r="3604" spans="3:3" x14ac:dyDescent="0.3">
      <c r="C3604" s="29"/>
    </row>
    <row r="3605" spans="3:3" x14ac:dyDescent="0.3">
      <c r="C3605" s="29"/>
    </row>
    <row r="3606" spans="3:3" x14ac:dyDescent="0.3">
      <c r="C3606" s="29"/>
    </row>
    <row r="3607" spans="3:3" x14ac:dyDescent="0.3">
      <c r="C3607" s="29"/>
    </row>
    <row r="3608" spans="3:3" x14ac:dyDescent="0.3">
      <c r="C3608" s="29"/>
    </row>
    <row r="3609" spans="3:3" x14ac:dyDescent="0.3">
      <c r="C3609" s="29"/>
    </row>
    <row r="3610" spans="3:3" x14ac:dyDescent="0.3">
      <c r="C3610" s="29"/>
    </row>
    <row r="3611" spans="3:3" x14ac:dyDescent="0.3">
      <c r="C3611" s="29"/>
    </row>
    <row r="3612" spans="3:3" x14ac:dyDescent="0.3">
      <c r="C3612" s="29"/>
    </row>
    <row r="3613" spans="3:3" x14ac:dyDescent="0.3">
      <c r="C3613" s="29"/>
    </row>
    <row r="3614" spans="3:3" x14ac:dyDescent="0.3">
      <c r="C3614" s="29"/>
    </row>
    <row r="3615" spans="3:3" x14ac:dyDescent="0.3">
      <c r="C3615" s="29"/>
    </row>
    <row r="3616" spans="3:3" x14ac:dyDescent="0.3">
      <c r="C3616" s="29"/>
    </row>
    <row r="3617" spans="3:3" x14ac:dyDescent="0.3">
      <c r="C3617" s="29"/>
    </row>
    <row r="3618" spans="3:3" x14ac:dyDescent="0.3">
      <c r="C3618" s="29"/>
    </row>
    <row r="3619" spans="3:3" x14ac:dyDescent="0.3">
      <c r="C3619" s="29"/>
    </row>
    <row r="3620" spans="3:3" x14ac:dyDescent="0.3">
      <c r="C3620" s="29"/>
    </row>
    <row r="3621" spans="3:3" x14ac:dyDescent="0.3">
      <c r="C3621" s="29"/>
    </row>
    <row r="3622" spans="3:3" x14ac:dyDescent="0.3">
      <c r="C3622" s="29"/>
    </row>
    <row r="3623" spans="3:3" x14ac:dyDescent="0.3">
      <c r="C3623" s="29"/>
    </row>
    <row r="3624" spans="3:3" x14ac:dyDescent="0.3">
      <c r="C3624" s="29"/>
    </row>
    <row r="3625" spans="3:3" x14ac:dyDescent="0.3">
      <c r="C3625" s="29"/>
    </row>
    <row r="3626" spans="3:3" x14ac:dyDescent="0.3">
      <c r="C3626" s="29"/>
    </row>
    <row r="3627" spans="3:3" x14ac:dyDescent="0.3">
      <c r="C3627" s="29"/>
    </row>
    <row r="3628" spans="3:3" x14ac:dyDescent="0.3">
      <c r="C3628" s="29"/>
    </row>
    <row r="3629" spans="3:3" x14ac:dyDescent="0.3">
      <c r="C3629" s="29"/>
    </row>
    <row r="3630" spans="3:3" x14ac:dyDescent="0.3">
      <c r="C3630" s="29"/>
    </row>
    <row r="3631" spans="3:3" x14ac:dyDescent="0.3">
      <c r="C3631" s="29"/>
    </row>
    <row r="3632" spans="3:3" x14ac:dyDescent="0.3">
      <c r="C3632" s="29"/>
    </row>
    <row r="3633" spans="3:3" x14ac:dyDescent="0.3">
      <c r="C3633" s="29"/>
    </row>
    <row r="3634" spans="3:3" x14ac:dyDescent="0.3">
      <c r="C3634" s="29"/>
    </row>
    <row r="3635" spans="3:3" x14ac:dyDescent="0.3">
      <c r="C3635" s="29"/>
    </row>
    <row r="3636" spans="3:3" x14ac:dyDescent="0.3">
      <c r="C3636" s="29"/>
    </row>
    <row r="3637" spans="3:3" x14ac:dyDescent="0.3">
      <c r="C3637" s="29"/>
    </row>
    <row r="3638" spans="3:3" x14ac:dyDescent="0.3">
      <c r="C3638" s="29"/>
    </row>
    <row r="3639" spans="3:3" x14ac:dyDescent="0.3">
      <c r="C3639" s="29"/>
    </row>
    <row r="3640" spans="3:3" x14ac:dyDescent="0.3">
      <c r="C3640" s="29"/>
    </row>
    <row r="3641" spans="3:3" x14ac:dyDescent="0.3">
      <c r="C3641" s="29"/>
    </row>
    <row r="3642" spans="3:3" x14ac:dyDescent="0.3">
      <c r="C3642" s="29"/>
    </row>
    <row r="3643" spans="3:3" x14ac:dyDescent="0.3">
      <c r="C3643" s="29"/>
    </row>
    <row r="3644" spans="3:3" x14ac:dyDescent="0.3">
      <c r="C3644" s="29"/>
    </row>
    <row r="3645" spans="3:3" x14ac:dyDescent="0.3">
      <c r="C3645" s="29"/>
    </row>
    <row r="3646" spans="3:3" x14ac:dyDescent="0.3">
      <c r="C3646" s="29"/>
    </row>
    <row r="3647" spans="3:3" x14ac:dyDescent="0.3">
      <c r="C3647" s="29"/>
    </row>
    <row r="3648" spans="3:3" x14ac:dyDescent="0.3">
      <c r="C3648" s="29"/>
    </row>
    <row r="3649" spans="3:3" x14ac:dyDescent="0.3">
      <c r="C3649" s="29"/>
    </row>
    <row r="3650" spans="3:3" x14ac:dyDescent="0.3">
      <c r="C3650" s="29"/>
    </row>
    <row r="3651" spans="3:3" x14ac:dyDescent="0.3">
      <c r="C3651" s="29"/>
    </row>
    <row r="3652" spans="3:3" x14ac:dyDescent="0.3">
      <c r="C3652" s="29"/>
    </row>
    <row r="3653" spans="3:3" x14ac:dyDescent="0.3">
      <c r="C3653" s="29"/>
    </row>
    <row r="3654" spans="3:3" x14ac:dyDescent="0.3">
      <c r="C3654" s="29"/>
    </row>
    <row r="3655" spans="3:3" x14ac:dyDescent="0.3">
      <c r="C3655" s="29"/>
    </row>
    <row r="3656" spans="3:3" x14ac:dyDescent="0.3">
      <c r="C3656" s="29"/>
    </row>
    <row r="3657" spans="3:3" x14ac:dyDescent="0.3">
      <c r="C3657" s="29"/>
    </row>
    <row r="3658" spans="3:3" x14ac:dyDescent="0.3">
      <c r="C3658" s="29"/>
    </row>
    <row r="3659" spans="3:3" x14ac:dyDescent="0.3">
      <c r="C3659" s="29"/>
    </row>
    <row r="3660" spans="3:3" x14ac:dyDescent="0.3">
      <c r="C3660" s="29"/>
    </row>
    <row r="3661" spans="3:3" x14ac:dyDescent="0.3">
      <c r="C3661" s="29"/>
    </row>
    <row r="3662" spans="3:3" x14ac:dyDescent="0.3">
      <c r="C3662" s="29"/>
    </row>
    <row r="3663" spans="3:3" x14ac:dyDescent="0.3">
      <c r="C3663" s="29"/>
    </row>
    <row r="3664" spans="3:3" x14ac:dyDescent="0.3">
      <c r="C3664" s="29"/>
    </row>
    <row r="3665" spans="3:3" x14ac:dyDescent="0.3">
      <c r="C3665" s="29"/>
    </row>
    <row r="3666" spans="3:3" x14ac:dyDescent="0.3">
      <c r="C3666" s="29"/>
    </row>
    <row r="3667" spans="3:3" x14ac:dyDescent="0.3">
      <c r="C3667" s="29"/>
    </row>
    <row r="3668" spans="3:3" x14ac:dyDescent="0.3">
      <c r="C3668" s="29"/>
    </row>
    <row r="3669" spans="3:3" x14ac:dyDescent="0.3">
      <c r="C3669" s="29"/>
    </row>
    <row r="3670" spans="3:3" x14ac:dyDescent="0.3">
      <c r="C3670" s="29"/>
    </row>
    <row r="3671" spans="3:3" x14ac:dyDescent="0.3">
      <c r="C3671" s="29"/>
    </row>
    <row r="3672" spans="3:3" x14ac:dyDescent="0.3">
      <c r="C3672" s="29"/>
    </row>
    <row r="3673" spans="3:3" x14ac:dyDescent="0.3">
      <c r="C3673" s="29"/>
    </row>
    <row r="3674" spans="3:3" x14ac:dyDescent="0.3">
      <c r="C3674" s="29"/>
    </row>
    <row r="3675" spans="3:3" x14ac:dyDescent="0.3">
      <c r="C3675" s="29"/>
    </row>
    <row r="3676" spans="3:3" x14ac:dyDescent="0.3">
      <c r="C3676" s="29"/>
    </row>
    <row r="3677" spans="3:3" x14ac:dyDescent="0.3">
      <c r="C3677" s="29"/>
    </row>
    <row r="3678" spans="3:3" x14ac:dyDescent="0.3">
      <c r="C3678" s="29"/>
    </row>
    <row r="3679" spans="3:3" x14ac:dyDescent="0.3">
      <c r="C3679" s="29"/>
    </row>
    <row r="3680" spans="3:3" x14ac:dyDescent="0.3">
      <c r="C3680" s="29"/>
    </row>
    <row r="3681" spans="3:3" x14ac:dyDescent="0.3">
      <c r="C3681" s="29"/>
    </row>
    <row r="3682" spans="3:3" x14ac:dyDescent="0.3">
      <c r="C3682" s="29"/>
    </row>
    <row r="3683" spans="3:3" x14ac:dyDescent="0.3">
      <c r="C3683" s="29"/>
    </row>
    <row r="3684" spans="3:3" x14ac:dyDescent="0.3">
      <c r="C3684" s="29"/>
    </row>
    <row r="3685" spans="3:3" x14ac:dyDescent="0.3">
      <c r="C3685" s="29"/>
    </row>
    <row r="3686" spans="3:3" x14ac:dyDescent="0.3">
      <c r="C3686" s="29"/>
    </row>
    <row r="3687" spans="3:3" x14ac:dyDescent="0.3">
      <c r="C3687" s="29"/>
    </row>
    <row r="3688" spans="3:3" x14ac:dyDescent="0.3">
      <c r="C3688" s="29"/>
    </row>
    <row r="3689" spans="3:3" x14ac:dyDescent="0.3">
      <c r="C3689" s="29"/>
    </row>
    <row r="3690" spans="3:3" x14ac:dyDescent="0.3">
      <c r="C3690" s="29"/>
    </row>
    <row r="3691" spans="3:3" x14ac:dyDescent="0.3">
      <c r="C3691" s="29"/>
    </row>
    <row r="3692" spans="3:3" x14ac:dyDescent="0.3">
      <c r="C3692" s="29"/>
    </row>
    <row r="3693" spans="3:3" x14ac:dyDescent="0.3">
      <c r="C3693" s="29"/>
    </row>
    <row r="3694" spans="3:3" x14ac:dyDescent="0.3">
      <c r="C3694" s="29"/>
    </row>
    <row r="3695" spans="3:3" x14ac:dyDescent="0.3">
      <c r="C3695" s="29"/>
    </row>
    <row r="3696" spans="3:3" x14ac:dyDescent="0.3">
      <c r="C3696" s="29"/>
    </row>
    <row r="3697" spans="3:3" x14ac:dyDescent="0.3">
      <c r="C3697" s="29"/>
    </row>
    <row r="3698" spans="3:3" x14ac:dyDescent="0.3">
      <c r="C3698" s="29"/>
    </row>
    <row r="3699" spans="3:3" x14ac:dyDescent="0.3">
      <c r="C3699" s="29"/>
    </row>
    <row r="3700" spans="3:3" x14ac:dyDescent="0.3">
      <c r="C3700" s="29"/>
    </row>
    <row r="3701" spans="3:3" x14ac:dyDescent="0.3">
      <c r="C3701" s="29"/>
    </row>
    <row r="3702" spans="3:3" x14ac:dyDescent="0.3">
      <c r="C3702" s="29"/>
    </row>
    <row r="3703" spans="3:3" x14ac:dyDescent="0.3">
      <c r="C3703" s="29"/>
    </row>
    <row r="3704" spans="3:3" x14ac:dyDescent="0.3">
      <c r="C3704" s="29"/>
    </row>
    <row r="3705" spans="3:3" x14ac:dyDescent="0.3">
      <c r="C3705" s="29"/>
    </row>
    <row r="3706" spans="3:3" x14ac:dyDescent="0.3">
      <c r="C3706" s="29"/>
    </row>
    <row r="3707" spans="3:3" x14ac:dyDescent="0.3">
      <c r="C3707" s="29"/>
    </row>
    <row r="3708" spans="3:3" x14ac:dyDescent="0.3">
      <c r="C3708" s="29"/>
    </row>
    <row r="3709" spans="3:3" x14ac:dyDescent="0.3">
      <c r="C3709" s="29"/>
    </row>
    <row r="3710" spans="3:3" x14ac:dyDescent="0.3">
      <c r="C3710" s="29"/>
    </row>
    <row r="3711" spans="3:3" x14ac:dyDescent="0.3">
      <c r="C3711" s="29"/>
    </row>
    <row r="3712" spans="3:3" x14ac:dyDescent="0.3">
      <c r="C3712" s="29"/>
    </row>
    <row r="3713" spans="3:3" x14ac:dyDescent="0.3">
      <c r="C3713" s="29"/>
    </row>
    <row r="3714" spans="3:3" x14ac:dyDescent="0.3">
      <c r="C3714" s="29"/>
    </row>
    <row r="3715" spans="3:3" x14ac:dyDescent="0.3">
      <c r="C3715" s="29"/>
    </row>
    <row r="3716" spans="3:3" x14ac:dyDescent="0.3">
      <c r="C3716" s="29"/>
    </row>
    <row r="3717" spans="3:3" x14ac:dyDescent="0.3">
      <c r="C3717" s="29"/>
    </row>
    <row r="3718" spans="3:3" x14ac:dyDescent="0.3">
      <c r="C3718" s="29"/>
    </row>
    <row r="3719" spans="3:3" x14ac:dyDescent="0.3">
      <c r="C3719" s="29"/>
    </row>
    <row r="3720" spans="3:3" x14ac:dyDescent="0.3">
      <c r="C3720" s="29"/>
    </row>
    <row r="3721" spans="3:3" x14ac:dyDescent="0.3">
      <c r="C3721" s="29"/>
    </row>
    <row r="3722" spans="3:3" x14ac:dyDescent="0.3">
      <c r="C3722" s="29"/>
    </row>
    <row r="3723" spans="3:3" x14ac:dyDescent="0.3">
      <c r="C3723" s="29"/>
    </row>
    <row r="3724" spans="3:3" x14ac:dyDescent="0.3">
      <c r="C3724" s="29"/>
    </row>
    <row r="3725" spans="3:3" x14ac:dyDescent="0.3">
      <c r="C3725" s="29"/>
    </row>
    <row r="3726" spans="3:3" x14ac:dyDescent="0.3">
      <c r="C3726" s="29"/>
    </row>
    <row r="3727" spans="3:3" x14ac:dyDescent="0.3">
      <c r="C3727" s="29"/>
    </row>
    <row r="3728" spans="3:3" x14ac:dyDescent="0.3">
      <c r="C3728" s="29"/>
    </row>
    <row r="3729" spans="3:3" x14ac:dyDescent="0.3">
      <c r="C3729" s="29"/>
    </row>
    <row r="3730" spans="3:3" x14ac:dyDescent="0.3">
      <c r="C3730" s="29"/>
    </row>
    <row r="3731" spans="3:3" x14ac:dyDescent="0.3">
      <c r="C3731" s="29"/>
    </row>
    <row r="3732" spans="3:3" x14ac:dyDescent="0.3">
      <c r="C3732" s="29"/>
    </row>
    <row r="3733" spans="3:3" x14ac:dyDescent="0.3">
      <c r="C3733" s="29"/>
    </row>
    <row r="3734" spans="3:3" x14ac:dyDescent="0.3">
      <c r="C3734" s="29"/>
    </row>
    <row r="3735" spans="3:3" x14ac:dyDescent="0.3">
      <c r="C3735" s="29"/>
    </row>
    <row r="3736" spans="3:3" x14ac:dyDescent="0.3">
      <c r="C3736" s="29"/>
    </row>
    <row r="3737" spans="3:3" x14ac:dyDescent="0.3">
      <c r="C3737" s="29"/>
    </row>
    <row r="3738" spans="3:3" x14ac:dyDescent="0.3">
      <c r="C3738" s="29"/>
    </row>
    <row r="3739" spans="3:3" x14ac:dyDescent="0.3">
      <c r="C3739" s="29"/>
    </row>
    <row r="3740" spans="3:3" x14ac:dyDescent="0.3">
      <c r="C3740" s="29"/>
    </row>
    <row r="3741" spans="3:3" x14ac:dyDescent="0.3">
      <c r="C3741" s="29"/>
    </row>
    <row r="3742" spans="3:3" x14ac:dyDescent="0.3">
      <c r="C3742" s="29"/>
    </row>
    <row r="3743" spans="3:3" x14ac:dyDescent="0.3">
      <c r="C3743" s="29"/>
    </row>
    <row r="3744" spans="3:3" x14ac:dyDescent="0.3">
      <c r="C3744" s="29"/>
    </row>
    <row r="3745" spans="3:3" x14ac:dyDescent="0.3">
      <c r="C3745" s="29"/>
    </row>
    <row r="3746" spans="3:3" x14ac:dyDescent="0.3">
      <c r="C3746" s="29"/>
    </row>
    <row r="3747" spans="3:3" x14ac:dyDescent="0.3">
      <c r="C3747" s="29"/>
    </row>
    <row r="3748" spans="3:3" x14ac:dyDescent="0.3">
      <c r="C3748" s="29"/>
    </row>
    <row r="3749" spans="3:3" x14ac:dyDescent="0.3">
      <c r="C3749" s="29"/>
    </row>
    <row r="3750" spans="3:3" x14ac:dyDescent="0.3">
      <c r="C3750" s="29"/>
    </row>
    <row r="3751" spans="3:3" x14ac:dyDescent="0.3">
      <c r="C3751" s="29"/>
    </row>
    <row r="3752" spans="3:3" x14ac:dyDescent="0.3">
      <c r="C3752" s="29"/>
    </row>
    <row r="3753" spans="3:3" x14ac:dyDescent="0.3">
      <c r="C3753" s="29"/>
    </row>
    <row r="3754" spans="3:3" x14ac:dyDescent="0.3">
      <c r="C3754" s="29"/>
    </row>
    <row r="3755" spans="3:3" x14ac:dyDescent="0.3">
      <c r="C3755" s="29"/>
    </row>
    <row r="3756" spans="3:3" x14ac:dyDescent="0.3">
      <c r="C3756" s="29"/>
    </row>
    <row r="3757" spans="3:3" x14ac:dyDescent="0.3">
      <c r="C3757" s="29"/>
    </row>
    <row r="3758" spans="3:3" x14ac:dyDescent="0.3">
      <c r="C3758" s="29"/>
    </row>
    <row r="3759" spans="3:3" x14ac:dyDescent="0.3">
      <c r="C3759" s="29"/>
    </row>
    <row r="3760" spans="3:3" x14ac:dyDescent="0.3">
      <c r="C3760" s="29"/>
    </row>
    <row r="3761" spans="3:3" x14ac:dyDescent="0.3">
      <c r="C3761" s="29"/>
    </row>
    <row r="3762" spans="3:3" x14ac:dyDescent="0.3">
      <c r="C3762" s="29"/>
    </row>
    <row r="3763" spans="3:3" x14ac:dyDescent="0.3">
      <c r="C3763" s="29"/>
    </row>
    <row r="3764" spans="3:3" x14ac:dyDescent="0.3">
      <c r="C3764" s="29"/>
    </row>
    <row r="3765" spans="3:3" x14ac:dyDescent="0.3">
      <c r="C3765" s="29"/>
    </row>
    <row r="3766" spans="3:3" x14ac:dyDescent="0.3">
      <c r="C3766" s="29"/>
    </row>
    <row r="3767" spans="3:3" x14ac:dyDescent="0.3">
      <c r="C3767" s="29"/>
    </row>
    <row r="3768" spans="3:3" x14ac:dyDescent="0.3">
      <c r="C3768" s="29"/>
    </row>
    <row r="3769" spans="3:3" x14ac:dyDescent="0.3">
      <c r="C3769" s="29"/>
    </row>
    <row r="3770" spans="3:3" x14ac:dyDescent="0.3">
      <c r="C3770" s="29"/>
    </row>
    <row r="3771" spans="3:3" x14ac:dyDescent="0.3">
      <c r="C3771" s="29"/>
    </row>
    <row r="3772" spans="3:3" x14ac:dyDescent="0.3">
      <c r="C3772" s="29"/>
    </row>
    <row r="3773" spans="3:3" x14ac:dyDescent="0.3">
      <c r="C3773" s="29"/>
    </row>
    <row r="3774" spans="3:3" x14ac:dyDescent="0.3">
      <c r="C3774" s="29"/>
    </row>
    <row r="3775" spans="3:3" x14ac:dyDescent="0.3">
      <c r="C3775" s="29"/>
    </row>
    <row r="3776" spans="3:3" x14ac:dyDescent="0.3">
      <c r="C3776" s="29"/>
    </row>
    <row r="3777" spans="3:3" x14ac:dyDescent="0.3">
      <c r="C3777" s="29"/>
    </row>
    <row r="3778" spans="3:3" x14ac:dyDescent="0.3">
      <c r="C3778" s="29"/>
    </row>
    <row r="3779" spans="3:3" x14ac:dyDescent="0.3">
      <c r="C3779" s="29"/>
    </row>
    <row r="3780" spans="3:3" x14ac:dyDescent="0.3">
      <c r="C3780" s="29"/>
    </row>
    <row r="3781" spans="3:3" x14ac:dyDescent="0.3">
      <c r="C3781" s="29"/>
    </row>
    <row r="3782" spans="3:3" x14ac:dyDescent="0.3">
      <c r="C3782" s="29"/>
    </row>
    <row r="3783" spans="3:3" x14ac:dyDescent="0.3">
      <c r="C3783" s="29"/>
    </row>
    <row r="3784" spans="3:3" x14ac:dyDescent="0.3">
      <c r="C3784" s="29"/>
    </row>
    <row r="3785" spans="3:3" x14ac:dyDescent="0.3">
      <c r="C3785" s="29"/>
    </row>
    <row r="3786" spans="3:3" x14ac:dyDescent="0.3">
      <c r="C3786" s="29"/>
    </row>
    <row r="3787" spans="3:3" x14ac:dyDescent="0.3">
      <c r="C3787" s="29"/>
    </row>
    <row r="3788" spans="3:3" x14ac:dyDescent="0.3">
      <c r="C3788" s="29"/>
    </row>
    <row r="3789" spans="3:3" x14ac:dyDescent="0.3">
      <c r="C3789" s="29"/>
    </row>
    <row r="3790" spans="3:3" x14ac:dyDescent="0.3">
      <c r="C3790" s="29"/>
    </row>
    <row r="3791" spans="3:3" x14ac:dyDescent="0.3">
      <c r="C3791" s="29"/>
    </row>
    <row r="3792" spans="3:3" x14ac:dyDescent="0.3">
      <c r="C3792" s="29"/>
    </row>
    <row r="3793" spans="3:3" x14ac:dyDescent="0.3">
      <c r="C3793" s="29"/>
    </row>
    <row r="3794" spans="3:3" x14ac:dyDescent="0.3">
      <c r="C3794" s="29"/>
    </row>
    <row r="3795" spans="3:3" x14ac:dyDescent="0.3">
      <c r="C3795" s="29"/>
    </row>
    <row r="3796" spans="3:3" x14ac:dyDescent="0.3">
      <c r="C3796" s="29"/>
    </row>
    <row r="3797" spans="3:3" x14ac:dyDescent="0.3">
      <c r="C3797" s="29"/>
    </row>
    <row r="3798" spans="3:3" x14ac:dyDescent="0.3">
      <c r="C3798" s="29"/>
    </row>
    <row r="3799" spans="3:3" x14ac:dyDescent="0.3">
      <c r="C3799" s="29"/>
    </row>
    <row r="3800" spans="3:3" x14ac:dyDescent="0.3">
      <c r="C3800" s="29"/>
    </row>
    <row r="3801" spans="3:3" x14ac:dyDescent="0.3">
      <c r="C3801" s="29"/>
    </row>
    <row r="3802" spans="3:3" x14ac:dyDescent="0.3">
      <c r="C3802" s="29"/>
    </row>
    <row r="3803" spans="3:3" x14ac:dyDescent="0.3">
      <c r="C3803" s="29"/>
    </row>
    <row r="3804" spans="3:3" x14ac:dyDescent="0.3">
      <c r="C3804" s="29"/>
    </row>
    <row r="3805" spans="3:3" x14ac:dyDescent="0.3">
      <c r="C3805" s="29"/>
    </row>
    <row r="3806" spans="3:3" x14ac:dyDescent="0.3">
      <c r="C3806" s="29"/>
    </row>
    <row r="3807" spans="3:3" x14ac:dyDescent="0.3">
      <c r="C3807" s="29"/>
    </row>
    <row r="3808" spans="3:3" x14ac:dyDescent="0.3">
      <c r="C3808" s="29"/>
    </row>
    <row r="3809" spans="3:3" x14ac:dyDescent="0.3">
      <c r="C3809" s="29"/>
    </row>
    <row r="3810" spans="3:3" x14ac:dyDescent="0.3">
      <c r="C3810" s="29"/>
    </row>
    <row r="3811" spans="3:3" x14ac:dyDescent="0.3">
      <c r="C3811" s="29"/>
    </row>
    <row r="3812" spans="3:3" x14ac:dyDescent="0.3">
      <c r="C3812" s="29"/>
    </row>
    <row r="3813" spans="3:3" x14ac:dyDescent="0.3">
      <c r="C3813" s="29"/>
    </row>
    <row r="3814" spans="3:3" x14ac:dyDescent="0.3">
      <c r="C3814" s="29"/>
    </row>
    <row r="3815" spans="3:3" x14ac:dyDescent="0.3">
      <c r="C3815" s="29"/>
    </row>
    <row r="3816" spans="3:3" x14ac:dyDescent="0.3">
      <c r="C3816" s="29"/>
    </row>
    <row r="3817" spans="3:3" x14ac:dyDescent="0.3">
      <c r="C3817" s="29"/>
    </row>
    <row r="3818" spans="3:3" x14ac:dyDescent="0.3">
      <c r="C3818" s="29"/>
    </row>
    <row r="3819" spans="3:3" x14ac:dyDescent="0.3">
      <c r="C3819" s="29"/>
    </row>
    <row r="3820" spans="3:3" x14ac:dyDescent="0.3">
      <c r="C3820" s="29"/>
    </row>
    <row r="3821" spans="3:3" x14ac:dyDescent="0.3">
      <c r="C3821" s="29"/>
    </row>
    <row r="3822" spans="3:3" x14ac:dyDescent="0.3">
      <c r="C3822" s="29"/>
    </row>
    <row r="3823" spans="3:3" x14ac:dyDescent="0.3">
      <c r="C3823" s="29"/>
    </row>
    <row r="3824" spans="3:3" x14ac:dyDescent="0.3">
      <c r="C3824" s="29"/>
    </row>
    <row r="3825" spans="3:3" x14ac:dyDescent="0.3">
      <c r="C3825" s="29"/>
    </row>
    <row r="3826" spans="3:3" x14ac:dyDescent="0.3">
      <c r="C3826" s="29"/>
    </row>
    <row r="3827" spans="3:3" x14ac:dyDescent="0.3">
      <c r="C3827" s="29"/>
    </row>
    <row r="3828" spans="3:3" x14ac:dyDescent="0.3">
      <c r="C3828" s="29"/>
    </row>
    <row r="3829" spans="3:3" x14ac:dyDescent="0.3">
      <c r="C3829" s="29"/>
    </row>
    <row r="3830" spans="3:3" x14ac:dyDescent="0.3">
      <c r="C3830" s="29"/>
    </row>
    <row r="3831" spans="3:3" x14ac:dyDescent="0.3">
      <c r="C3831" s="29"/>
    </row>
    <row r="3832" spans="3:3" x14ac:dyDescent="0.3">
      <c r="C3832" s="29"/>
    </row>
    <row r="3833" spans="3:3" x14ac:dyDescent="0.3">
      <c r="C3833" s="29"/>
    </row>
    <row r="3834" spans="3:3" x14ac:dyDescent="0.3">
      <c r="C3834" s="29"/>
    </row>
    <row r="3835" spans="3:3" x14ac:dyDescent="0.3">
      <c r="C3835" s="29"/>
    </row>
    <row r="3836" spans="3:3" x14ac:dyDescent="0.3">
      <c r="C3836" s="29"/>
    </row>
    <row r="3837" spans="3:3" x14ac:dyDescent="0.3">
      <c r="C3837" s="29"/>
    </row>
    <row r="3838" spans="3:3" x14ac:dyDescent="0.3">
      <c r="C3838" s="29"/>
    </row>
    <row r="3839" spans="3:3" x14ac:dyDescent="0.3">
      <c r="C3839" s="29"/>
    </row>
    <row r="3840" spans="3:3" x14ac:dyDescent="0.3">
      <c r="C3840" s="29"/>
    </row>
    <row r="3841" spans="3:3" x14ac:dyDescent="0.3">
      <c r="C3841" s="29"/>
    </row>
    <row r="3842" spans="3:3" x14ac:dyDescent="0.3">
      <c r="C3842" s="29"/>
    </row>
    <row r="3843" spans="3:3" x14ac:dyDescent="0.3">
      <c r="C3843" s="29"/>
    </row>
    <row r="3844" spans="3:3" x14ac:dyDescent="0.3">
      <c r="C3844" s="29"/>
    </row>
    <row r="3845" spans="3:3" x14ac:dyDescent="0.3">
      <c r="C3845" s="29"/>
    </row>
    <row r="3846" spans="3:3" x14ac:dyDescent="0.3">
      <c r="C3846" s="29"/>
    </row>
    <row r="3847" spans="3:3" x14ac:dyDescent="0.3">
      <c r="C3847" s="29"/>
    </row>
    <row r="3848" spans="3:3" x14ac:dyDescent="0.3">
      <c r="C3848" s="29"/>
    </row>
    <row r="3849" spans="3:3" x14ac:dyDescent="0.3">
      <c r="C3849" s="29"/>
    </row>
    <row r="3850" spans="3:3" x14ac:dyDescent="0.3">
      <c r="C3850" s="29"/>
    </row>
    <row r="3851" spans="3:3" x14ac:dyDescent="0.3">
      <c r="C3851" s="29"/>
    </row>
    <row r="3852" spans="3:3" x14ac:dyDescent="0.3">
      <c r="C3852" s="29"/>
    </row>
    <row r="3853" spans="3:3" x14ac:dyDescent="0.3">
      <c r="C3853" s="29"/>
    </row>
    <row r="3854" spans="3:3" x14ac:dyDescent="0.3">
      <c r="C3854" s="29"/>
    </row>
    <row r="3855" spans="3:3" x14ac:dyDescent="0.3">
      <c r="C3855" s="29"/>
    </row>
    <row r="3856" spans="3:3" x14ac:dyDescent="0.3">
      <c r="C3856" s="29"/>
    </row>
    <row r="3857" spans="3:3" x14ac:dyDescent="0.3">
      <c r="C3857" s="29"/>
    </row>
    <row r="3858" spans="3:3" x14ac:dyDescent="0.3">
      <c r="C3858" s="29"/>
    </row>
    <row r="3859" spans="3:3" x14ac:dyDescent="0.3">
      <c r="C3859" s="29"/>
    </row>
    <row r="3860" spans="3:3" x14ac:dyDescent="0.3">
      <c r="C3860" s="29"/>
    </row>
    <row r="3861" spans="3:3" x14ac:dyDescent="0.3">
      <c r="C3861" s="29"/>
    </row>
    <row r="3862" spans="3:3" x14ac:dyDescent="0.3">
      <c r="C3862" s="29"/>
    </row>
    <row r="3863" spans="3:3" x14ac:dyDescent="0.3">
      <c r="C3863" s="29"/>
    </row>
    <row r="3864" spans="3:3" x14ac:dyDescent="0.3">
      <c r="C3864" s="29"/>
    </row>
    <row r="3865" spans="3:3" x14ac:dyDescent="0.3">
      <c r="C3865" s="29"/>
    </row>
    <row r="3866" spans="3:3" x14ac:dyDescent="0.3">
      <c r="C3866" s="29"/>
    </row>
    <row r="3867" spans="3:3" x14ac:dyDescent="0.3">
      <c r="C3867" s="29"/>
    </row>
    <row r="3868" spans="3:3" x14ac:dyDescent="0.3">
      <c r="C3868" s="29"/>
    </row>
    <row r="3869" spans="3:3" x14ac:dyDescent="0.3">
      <c r="C3869" s="29"/>
    </row>
    <row r="3870" spans="3:3" x14ac:dyDescent="0.3">
      <c r="C3870" s="29"/>
    </row>
    <row r="3871" spans="3:3" x14ac:dyDescent="0.3">
      <c r="C3871" s="29"/>
    </row>
    <row r="3872" spans="3:3" x14ac:dyDescent="0.3">
      <c r="C3872" s="29"/>
    </row>
    <row r="3873" spans="3:3" x14ac:dyDescent="0.3">
      <c r="C3873" s="29"/>
    </row>
    <row r="3874" spans="3:3" x14ac:dyDescent="0.3">
      <c r="C3874" s="29"/>
    </row>
    <row r="3875" spans="3:3" x14ac:dyDescent="0.3">
      <c r="C3875" s="29"/>
    </row>
    <row r="3876" spans="3:3" x14ac:dyDescent="0.3">
      <c r="C3876" s="29"/>
    </row>
    <row r="3877" spans="3:3" x14ac:dyDescent="0.3">
      <c r="C3877" s="29"/>
    </row>
    <row r="3878" spans="3:3" x14ac:dyDescent="0.3">
      <c r="C3878" s="29"/>
    </row>
    <row r="3879" spans="3:3" x14ac:dyDescent="0.3">
      <c r="C3879" s="29"/>
    </row>
    <row r="3880" spans="3:3" x14ac:dyDescent="0.3">
      <c r="C3880" s="29"/>
    </row>
    <row r="3881" spans="3:3" x14ac:dyDescent="0.3">
      <c r="C3881" s="29"/>
    </row>
    <row r="3882" spans="3:3" x14ac:dyDescent="0.3">
      <c r="C3882" s="29"/>
    </row>
    <row r="3883" spans="3:3" x14ac:dyDescent="0.3">
      <c r="C3883" s="29"/>
    </row>
    <row r="3884" spans="3:3" x14ac:dyDescent="0.3">
      <c r="C3884" s="29"/>
    </row>
    <row r="3885" spans="3:3" x14ac:dyDescent="0.3">
      <c r="C3885" s="29"/>
    </row>
    <row r="3886" spans="3:3" x14ac:dyDescent="0.3">
      <c r="C3886" s="29"/>
    </row>
    <row r="3887" spans="3:3" x14ac:dyDescent="0.3">
      <c r="C3887" s="29"/>
    </row>
    <row r="3888" spans="3:3" x14ac:dyDescent="0.3">
      <c r="C3888" s="29"/>
    </row>
    <row r="3889" spans="3:3" x14ac:dyDescent="0.3">
      <c r="C3889" s="29"/>
    </row>
    <row r="3890" spans="3:3" x14ac:dyDescent="0.3">
      <c r="C3890" s="29"/>
    </row>
    <row r="3891" spans="3:3" x14ac:dyDescent="0.3">
      <c r="C3891" s="29"/>
    </row>
    <row r="3892" spans="3:3" x14ac:dyDescent="0.3">
      <c r="C3892" s="29"/>
    </row>
    <row r="3893" spans="3:3" x14ac:dyDescent="0.3">
      <c r="C3893" s="29"/>
    </row>
    <row r="3894" spans="3:3" x14ac:dyDescent="0.3">
      <c r="C3894" s="29"/>
    </row>
    <row r="3895" spans="3:3" x14ac:dyDescent="0.3">
      <c r="C3895" s="29"/>
    </row>
    <row r="3896" spans="3:3" x14ac:dyDescent="0.3">
      <c r="C3896" s="29"/>
    </row>
    <row r="3897" spans="3:3" x14ac:dyDescent="0.3">
      <c r="C3897" s="29"/>
    </row>
    <row r="3898" spans="3:3" x14ac:dyDescent="0.3">
      <c r="C3898" s="29"/>
    </row>
    <row r="3899" spans="3:3" x14ac:dyDescent="0.3">
      <c r="C3899" s="29"/>
    </row>
    <row r="3900" spans="3:3" x14ac:dyDescent="0.3">
      <c r="C3900" s="29"/>
    </row>
    <row r="3901" spans="3:3" x14ac:dyDescent="0.3">
      <c r="C3901" s="29"/>
    </row>
    <row r="3902" spans="3:3" x14ac:dyDescent="0.3">
      <c r="C3902" s="29"/>
    </row>
    <row r="3903" spans="3:3" x14ac:dyDescent="0.3">
      <c r="C3903" s="29"/>
    </row>
    <row r="3904" spans="3:3" x14ac:dyDescent="0.3">
      <c r="C3904" s="29"/>
    </row>
    <row r="3905" spans="3:3" x14ac:dyDescent="0.3">
      <c r="C3905" s="29"/>
    </row>
    <row r="3906" spans="3:3" x14ac:dyDescent="0.3">
      <c r="C3906" s="29"/>
    </row>
    <row r="3907" spans="3:3" x14ac:dyDescent="0.3">
      <c r="C3907" s="29"/>
    </row>
    <row r="3908" spans="3:3" x14ac:dyDescent="0.3">
      <c r="C3908" s="29"/>
    </row>
    <row r="3909" spans="3:3" x14ac:dyDescent="0.3">
      <c r="C3909" s="29"/>
    </row>
    <row r="3910" spans="3:3" x14ac:dyDescent="0.3">
      <c r="C3910" s="29"/>
    </row>
    <row r="3911" spans="3:3" x14ac:dyDescent="0.3">
      <c r="C3911" s="29"/>
    </row>
    <row r="3912" spans="3:3" x14ac:dyDescent="0.3">
      <c r="C3912" s="29"/>
    </row>
    <row r="3913" spans="3:3" x14ac:dyDescent="0.3">
      <c r="C3913" s="29"/>
    </row>
    <row r="3914" spans="3:3" x14ac:dyDescent="0.3">
      <c r="C3914" s="29"/>
    </row>
    <row r="3915" spans="3:3" x14ac:dyDescent="0.3">
      <c r="C3915" s="29"/>
    </row>
    <row r="3916" spans="3:3" x14ac:dyDescent="0.3">
      <c r="C3916" s="29"/>
    </row>
    <row r="3917" spans="3:3" x14ac:dyDescent="0.3">
      <c r="C3917" s="29"/>
    </row>
    <row r="3918" spans="3:3" x14ac:dyDescent="0.3">
      <c r="C3918" s="29"/>
    </row>
    <row r="3919" spans="3:3" x14ac:dyDescent="0.3">
      <c r="C3919" s="29"/>
    </row>
    <row r="3920" spans="3:3" x14ac:dyDescent="0.3">
      <c r="C3920" s="29"/>
    </row>
    <row r="3921" spans="3:3" x14ac:dyDescent="0.3">
      <c r="C3921" s="29"/>
    </row>
    <row r="3922" spans="3:3" x14ac:dyDescent="0.3">
      <c r="C3922" s="29"/>
    </row>
    <row r="3923" spans="3:3" x14ac:dyDescent="0.3">
      <c r="C3923" s="29"/>
    </row>
    <row r="3924" spans="3:3" x14ac:dyDescent="0.3">
      <c r="C3924" s="29"/>
    </row>
    <row r="3925" spans="3:3" x14ac:dyDescent="0.3">
      <c r="C3925" s="29"/>
    </row>
    <row r="3926" spans="3:3" x14ac:dyDescent="0.3">
      <c r="C3926" s="29"/>
    </row>
    <row r="3927" spans="3:3" x14ac:dyDescent="0.3">
      <c r="C3927" s="29"/>
    </row>
    <row r="3928" spans="3:3" x14ac:dyDescent="0.3">
      <c r="C3928" s="29"/>
    </row>
    <row r="3929" spans="3:3" x14ac:dyDescent="0.3">
      <c r="C3929" s="29"/>
    </row>
    <row r="3930" spans="3:3" x14ac:dyDescent="0.3">
      <c r="C3930" s="29"/>
    </row>
    <row r="3931" spans="3:3" x14ac:dyDescent="0.3">
      <c r="C3931" s="29"/>
    </row>
    <row r="3932" spans="3:3" x14ac:dyDescent="0.3">
      <c r="C3932" s="29"/>
    </row>
    <row r="3933" spans="3:3" x14ac:dyDescent="0.3">
      <c r="C3933" s="29"/>
    </row>
    <row r="3934" spans="3:3" x14ac:dyDescent="0.3">
      <c r="C3934" s="29"/>
    </row>
    <row r="3935" spans="3:3" x14ac:dyDescent="0.3">
      <c r="C3935" s="29"/>
    </row>
    <row r="3936" spans="3:3" x14ac:dyDescent="0.3">
      <c r="C3936" s="29"/>
    </row>
    <row r="3937" spans="3:3" x14ac:dyDescent="0.3">
      <c r="C3937" s="29"/>
    </row>
    <row r="3938" spans="3:3" x14ac:dyDescent="0.3">
      <c r="C3938" s="29"/>
    </row>
    <row r="3939" spans="3:3" x14ac:dyDescent="0.3">
      <c r="C3939" s="29"/>
    </row>
    <row r="3940" spans="3:3" x14ac:dyDescent="0.3">
      <c r="C3940" s="29"/>
    </row>
    <row r="3941" spans="3:3" x14ac:dyDescent="0.3">
      <c r="C3941" s="29"/>
    </row>
    <row r="3942" spans="3:3" x14ac:dyDescent="0.3">
      <c r="C3942" s="29"/>
    </row>
    <row r="3943" spans="3:3" x14ac:dyDescent="0.3">
      <c r="C3943" s="29"/>
    </row>
    <row r="3944" spans="3:3" x14ac:dyDescent="0.3">
      <c r="C3944" s="29"/>
    </row>
    <row r="3945" spans="3:3" x14ac:dyDescent="0.3">
      <c r="C3945" s="29"/>
    </row>
    <row r="3946" spans="3:3" x14ac:dyDescent="0.3">
      <c r="C3946" s="29"/>
    </row>
    <row r="3947" spans="3:3" x14ac:dyDescent="0.3">
      <c r="C3947" s="29"/>
    </row>
    <row r="3948" spans="3:3" x14ac:dyDescent="0.3">
      <c r="C3948" s="29"/>
    </row>
    <row r="3949" spans="3:3" x14ac:dyDescent="0.3">
      <c r="C3949" s="29"/>
    </row>
    <row r="3950" spans="3:3" x14ac:dyDescent="0.3">
      <c r="C3950" s="29"/>
    </row>
    <row r="3951" spans="3:3" x14ac:dyDescent="0.3">
      <c r="C3951" s="29"/>
    </row>
    <row r="3952" spans="3:3" x14ac:dyDescent="0.3">
      <c r="C3952" s="29"/>
    </row>
    <row r="3953" spans="3:3" x14ac:dyDescent="0.3">
      <c r="C3953" s="29"/>
    </row>
    <row r="3954" spans="3:3" x14ac:dyDescent="0.3">
      <c r="C3954" s="29"/>
    </row>
    <row r="3955" spans="3:3" x14ac:dyDescent="0.3">
      <c r="C3955" s="29"/>
    </row>
    <row r="3956" spans="3:3" x14ac:dyDescent="0.3">
      <c r="C3956" s="29"/>
    </row>
    <row r="3957" spans="3:3" x14ac:dyDescent="0.3">
      <c r="C3957" s="29"/>
    </row>
    <row r="3958" spans="3:3" x14ac:dyDescent="0.3">
      <c r="C3958" s="29"/>
    </row>
    <row r="3959" spans="3:3" x14ac:dyDescent="0.3">
      <c r="C3959" s="29"/>
    </row>
    <row r="3960" spans="3:3" x14ac:dyDescent="0.3">
      <c r="C3960" s="29"/>
    </row>
    <row r="3961" spans="3:3" x14ac:dyDescent="0.3">
      <c r="C3961" s="29"/>
    </row>
    <row r="3962" spans="3:3" x14ac:dyDescent="0.3">
      <c r="C3962" s="29"/>
    </row>
    <row r="3963" spans="3:3" x14ac:dyDescent="0.3">
      <c r="C3963" s="29"/>
    </row>
    <row r="3964" spans="3:3" x14ac:dyDescent="0.3">
      <c r="C3964" s="29"/>
    </row>
    <row r="3965" spans="3:3" x14ac:dyDescent="0.3">
      <c r="C3965" s="29"/>
    </row>
    <row r="3966" spans="3:3" x14ac:dyDescent="0.3">
      <c r="C3966" s="29"/>
    </row>
    <row r="3967" spans="3:3" x14ac:dyDescent="0.3">
      <c r="C3967" s="29"/>
    </row>
    <row r="3968" spans="3:3" x14ac:dyDescent="0.3">
      <c r="C3968" s="29"/>
    </row>
    <row r="3969" spans="3:3" x14ac:dyDescent="0.3">
      <c r="C3969" s="29"/>
    </row>
    <row r="3970" spans="3:3" x14ac:dyDescent="0.3">
      <c r="C3970" s="29"/>
    </row>
    <row r="3971" spans="3:3" x14ac:dyDescent="0.3">
      <c r="C3971" s="29"/>
    </row>
    <row r="3972" spans="3:3" x14ac:dyDescent="0.3">
      <c r="C3972" s="29"/>
    </row>
    <row r="3973" spans="3:3" x14ac:dyDescent="0.3">
      <c r="C3973" s="29"/>
    </row>
    <row r="3974" spans="3:3" x14ac:dyDescent="0.3">
      <c r="C3974" s="29"/>
    </row>
    <row r="3975" spans="3:3" x14ac:dyDescent="0.3">
      <c r="C3975" s="29"/>
    </row>
    <row r="3976" spans="3:3" x14ac:dyDescent="0.3">
      <c r="C3976" s="29"/>
    </row>
    <row r="3977" spans="3:3" x14ac:dyDescent="0.3">
      <c r="C3977" s="29"/>
    </row>
    <row r="3978" spans="3:3" x14ac:dyDescent="0.3">
      <c r="C3978" s="29"/>
    </row>
    <row r="3979" spans="3:3" x14ac:dyDescent="0.3">
      <c r="C3979" s="29"/>
    </row>
    <row r="3980" spans="3:3" x14ac:dyDescent="0.3">
      <c r="C3980" s="29"/>
    </row>
    <row r="3981" spans="3:3" x14ac:dyDescent="0.3">
      <c r="C3981" s="29"/>
    </row>
    <row r="3982" spans="3:3" x14ac:dyDescent="0.3">
      <c r="C3982" s="29"/>
    </row>
    <row r="3983" spans="3:3" x14ac:dyDescent="0.3">
      <c r="C3983" s="29"/>
    </row>
    <row r="3984" spans="3:3" x14ac:dyDescent="0.3">
      <c r="C3984" s="29"/>
    </row>
    <row r="3985" spans="3:3" x14ac:dyDescent="0.3">
      <c r="C3985" s="29"/>
    </row>
    <row r="3986" spans="3:3" x14ac:dyDescent="0.3">
      <c r="C3986" s="29"/>
    </row>
    <row r="3987" spans="3:3" x14ac:dyDescent="0.3">
      <c r="C3987" s="29"/>
    </row>
    <row r="3988" spans="3:3" x14ac:dyDescent="0.3">
      <c r="C3988" s="29"/>
    </row>
    <row r="3989" spans="3:3" x14ac:dyDescent="0.3">
      <c r="C3989" s="29"/>
    </row>
    <row r="3990" spans="3:3" x14ac:dyDescent="0.3">
      <c r="C3990" s="29"/>
    </row>
    <row r="3991" spans="3:3" x14ac:dyDescent="0.3">
      <c r="C3991" s="29"/>
    </row>
    <row r="3992" spans="3:3" x14ac:dyDescent="0.3">
      <c r="C3992" s="29"/>
    </row>
    <row r="3993" spans="3:3" x14ac:dyDescent="0.3">
      <c r="C3993" s="29"/>
    </row>
    <row r="3994" spans="3:3" x14ac:dyDescent="0.3">
      <c r="C3994" s="29"/>
    </row>
    <row r="3995" spans="3:3" x14ac:dyDescent="0.3">
      <c r="C3995" s="29"/>
    </row>
    <row r="3996" spans="3:3" x14ac:dyDescent="0.3">
      <c r="C3996" s="29"/>
    </row>
    <row r="3997" spans="3:3" x14ac:dyDescent="0.3">
      <c r="C3997" s="29"/>
    </row>
    <row r="3998" spans="3:3" x14ac:dyDescent="0.3">
      <c r="C3998" s="29"/>
    </row>
    <row r="3999" spans="3:3" x14ac:dyDescent="0.3">
      <c r="C3999" s="29"/>
    </row>
    <row r="4000" spans="3:3" x14ac:dyDescent="0.3">
      <c r="C4000" s="29"/>
    </row>
    <row r="4001" spans="3:3" x14ac:dyDescent="0.3">
      <c r="C4001" s="29"/>
    </row>
    <row r="4002" spans="3:3" x14ac:dyDescent="0.3">
      <c r="C4002" s="29"/>
    </row>
    <row r="4003" spans="3:3" x14ac:dyDescent="0.3">
      <c r="C4003" s="29"/>
    </row>
    <row r="4004" spans="3:3" x14ac:dyDescent="0.3">
      <c r="C4004" s="29"/>
    </row>
    <row r="4005" spans="3:3" x14ac:dyDescent="0.3">
      <c r="C4005" s="29"/>
    </row>
    <row r="4006" spans="3:3" x14ac:dyDescent="0.3">
      <c r="C4006" s="29"/>
    </row>
    <row r="4007" spans="3:3" x14ac:dyDescent="0.3">
      <c r="C4007" s="29"/>
    </row>
    <row r="4008" spans="3:3" x14ac:dyDescent="0.3">
      <c r="C4008" s="29"/>
    </row>
    <row r="4009" spans="3:3" x14ac:dyDescent="0.3">
      <c r="C4009" s="29"/>
    </row>
    <row r="4010" spans="3:3" x14ac:dyDescent="0.3">
      <c r="C4010" s="29"/>
    </row>
    <row r="4011" spans="3:3" x14ac:dyDescent="0.3">
      <c r="C4011" s="29"/>
    </row>
    <row r="4012" spans="3:3" x14ac:dyDescent="0.3">
      <c r="C4012" s="29"/>
    </row>
    <row r="4013" spans="3:3" x14ac:dyDescent="0.3">
      <c r="C4013" s="29"/>
    </row>
    <row r="4014" spans="3:3" x14ac:dyDescent="0.3">
      <c r="C4014" s="29"/>
    </row>
    <row r="4015" spans="3:3" x14ac:dyDescent="0.3">
      <c r="C4015" s="29"/>
    </row>
    <row r="4016" spans="3:3" x14ac:dyDescent="0.3">
      <c r="C4016" s="29"/>
    </row>
    <row r="4017" spans="3:3" x14ac:dyDescent="0.3">
      <c r="C4017" s="29"/>
    </row>
    <row r="4018" spans="3:3" x14ac:dyDescent="0.3">
      <c r="C4018" s="29"/>
    </row>
    <row r="4019" spans="3:3" x14ac:dyDescent="0.3">
      <c r="C4019" s="29"/>
    </row>
    <row r="4020" spans="3:3" x14ac:dyDescent="0.3">
      <c r="C4020" s="29"/>
    </row>
    <row r="4021" spans="3:3" x14ac:dyDescent="0.3">
      <c r="C4021" s="29"/>
    </row>
    <row r="4022" spans="3:3" x14ac:dyDescent="0.3">
      <c r="C4022" s="29"/>
    </row>
    <row r="4023" spans="3:3" x14ac:dyDescent="0.3">
      <c r="C4023" s="29"/>
    </row>
    <row r="4024" spans="3:3" x14ac:dyDescent="0.3">
      <c r="C4024" s="29"/>
    </row>
    <row r="4025" spans="3:3" x14ac:dyDescent="0.3">
      <c r="C4025" s="29"/>
    </row>
    <row r="4026" spans="3:3" x14ac:dyDescent="0.3">
      <c r="C4026" s="29"/>
    </row>
    <row r="4027" spans="3:3" x14ac:dyDescent="0.3">
      <c r="C4027" s="29"/>
    </row>
    <row r="4028" spans="3:3" x14ac:dyDescent="0.3">
      <c r="C4028" s="29"/>
    </row>
    <row r="4029" spans="3:3" x14ac:dyDescent="0.3">
      <c r="C4029" s="29"/>
    </row>
    <row r="4030" spans="3:3" x14ac:dyDescent="0.3">
      <c r="C4030" s="29"/>
    </row>
    <row r="4031" spans="3:3" x14ac:dyDescent="0.3">
      <c r="C4031" s="29"/>
    </row>
    <row r="4032" spans="3:3" x14ac:dyDescent="0.3">
      <c r="C4032" s="29"/>
    </row>
    <row r="4033" spans="3:3" x14ac:dyDescent="0.3">
      <c r="C4033" s="29"/>
    </row>
    <row r="4034" spans="3:3" x14ac:dyDescent="0.3">
      <c r="C4034" s="29"/>
    </row>
    <row r="4035" spans="3:3" x14ac:dyDescent="0.3">
      <c r="C4035" s="29"/>
    </row>
    <row r="4036" spans="3:3" x14ac:dyDescent="0.3">
      <c r="C4036" s="29"/>
    </row>
    <row r="4037" spans="3:3" x14ac:dyDescent="0.3">
      <c r="C4037" s="29"/>
    </row>
    <row r="4038" spans="3:3" x14ac:dyDescent="0.3">
      <c r="C4038" s="29"/>
    </row>
    <row r="4039" spans="3:3" x14ac:dyDescent="0.3">
      <c r="C4039" s="29"/>
    </row>
    <row r="4040" spans="3:3" x14ac:dyDescent="0.3">
      <c r="C4040" s="29"/>
    </row>
    <row r="4041" spans="3:3" x14ac:dyDescent="0.3">
      <c r="C4041" s="29"/>
    </row>
    <row r="4042" spans="3:3" x14ac:dyDescent="0.3">
      <c r="C4042" s="29"/>
    </row>
    <row r="4043" spans="3:3" x14ac:dyDescent="0.3">
      <c r="C4043" s="29"/>
    </row>
    <row r="4044" spans="3:3" x14ac:dyDescent="0.3">
      <c r="C4044" s="29"/>
    </row>
    <row r="4045" spans="3:3" x14ac:dyDescent="0.3">
      <c r="C4045" s="29"/>
    </row>
    <row r="4046" spans="3:3" x14ac:dyDescent="0.3">
      <c r="C4046" s="29"/>
    </row>
    <row r="4047" spans="3:3" x14ac:dyDescent="0.3">
      <c r="C4047" s="29"/>
    </row>
    <row r="4048" spans="3:3" x14ac:dyDescent="0.3">
      <c r="C4048" s="29"/>
    </row>
    <row r="4049" spans="3:3" x14ac:dyDescent="0.3">
      <c r="C4049" s="29"/>
    </row>
    <row r="4050" spans="3:3" x14ac:dyDescent="0.3">
      <c r="C4050" s="29"/>
    </row>
    <row r="4051" spans="3:3" x14ac:dyDescent="0.3">
      <c r="C4051" s="29"/>
    </row>
    <row r="4052" spans="3:3" x14ac:dyDescent="0.3">
      <c r="C4052" s="29"/>
    </row>
    <row r="4053" spans="3:3" x14ac:dyDescent="0.3">
      <c r="C4053" s="29"/>
    </row>
    <row r="4054" spans="3:3" x14ac:dyDescent="0.3">
      <c r="C4054" s="29"/>
    </row>
    <row r="4055" spans="3:3" x14ac:dyDescent="0.3">
      <c r="C4055" s="29"/>
    </row>
    <row r="4056" spans="3:3" x14ac:dyDescent="0.3">
      <c r="C4056" s="29"/>
    </row>
    <row r="4057" spans="3:3" x14ac:dyDescent="0.3">
      <c r="C4057" s="29"/>
    </row>
    <row r="4058" spans="3:3" x14ac:dyDescent="0.3">
      <c r="C4058" s="29"/>
    </row>
    <row r="4059" spans="3:3" x14ac:dyDescent="0.3">
      <c r="C4059" s="29"/>
    </row>
    <row r="4060" spans="3:3" x14ac:dyDescent="0.3">
      <c r="C4060" s="29"/>
    </row>
    <row r="4061" spans="3:3" x14ac:dyDescent="0.3">
      <c r="C4061" s="29"/>
    </row>
    <row r="4062" spans="3:3" x14ac:dyDescent="0.3">
      <c r="C4062" s="29"/>
    </row>
    <row r="4063" spans="3:3" x14ac:dyDescent="0.3">
      <c r="C4063" s="29"/>
    </row>
    <row r="4064" spans="3:3" x14ac:dyDescent="0.3">
      <c r="C4064" s="29"/>
    </row>
    <row r="4065" spans="3:3" x14ac:dyDescent="0.3">
      <c r="C4065" s="29"/>
    </row>
    <row r="4066" spans="3:3" x14ac:dyDescent="0.3">
      <c r="C4066" s="29"/>
    </row>
    <row r="4067" spans="3:3" x14ac:dyDescent="0.3">
      <c r="C4067" s="29"/>
    </row>
    <row r="4068" spans="3:3" x14ac:dyDescent="0.3">
      <c r="C4068" s="29"/>
    </row>
    <row r="4069" spans="3:3" x14ac:dyDescent="0.3">
      <c r="C4069" s="29"/>
    </row>
    <row r="4070" spans="3:3" x14ac:dyDescent="0.3">
      <c r="C4070" s="29"/>
    </row>
    <row r="4071" spans="3:3" x14ac:dyDescent="0.3">
      <c r="C4071" s="29"/>
    </row>
    <row r="4072" spans="3:3" x14ac:dyDescent="0.3">
      <c r="C4072" s="29"/>
    </row>
    <row r="4073" spans="3:3" x14ac:dyDescent="0.3">
      <c r="C4073" s="29"/>
    </row>
    <row r="4074" spans="3:3" x14ac:dyDescent="0.3">
      <c r="C4074" s="29"/>
    </row>
    <row r="4075" spans="3:3" x14ac:dyDescent="0.3">
      <c r="C4075" s="29"/>
    </row>
    <row r="4076" spans="3:3" x14ac:dyDescent="0.3">
      <c r="C4076" s="29"/>
    </row>
    <row r="4077" spans="3:3" x14ac:dyDescent="0.3">
      <c r="C4077" s="29"/>
    </row>
    <row r="4078" spans="3:3" x14ac:dyDescent="0.3">
      <c r="C4078" s="29"/>
    </row>
    <row r="4079" spans="3:3" x14ac:dyDescent="0.3">
      <c r="C4079" s="29"/>
    </row>
    <row r="4080" spans="3:3" x14ac:dyDescent="0.3">
      <c r="C4080" s="29"/>
    </row>
    <row r="4081" spans="3:3" x14ac:dyDescent="0.3">
      <c r="C4081" s="29"/>
    </row>
    <row r="4082" spans="3:3" x14ac:dyDescent="0.3">
      <c r="C4082" s="29"/>
    </row>
    <row r="4083" spans="3:3" x14ac:dyDescent="0.3">
      <c r="C4083" s="29"/>
    </row>
    <row r="4084" spans="3:3" x14ac:dyDescent="0.3">
      <c r="C4084" s="29"/>
    </row>
    <row r="4085" spans="3:3" x14ac:dyDescent="0.3">
      <c r="C4085" s="29"/>
    </row>
    <row r="4086" spans="3:3" x14ac:dyDescent="0.3">
      <c r="C4086" s="29"/>
    </row>
    <row r="4087" spans="3:3" x14ac:dyDescent="0.3">
      <c r="C4087" s="29"/>
    </row>
    <row r="4088" spans="3:3" x14ac:dyDescent="0.3">
      <c r="C4088" s="29"/>
    </row>
    <row r="4089" spans="3:3" x14ac:dyDescent="0.3">
      <c r="C4089" s="29"/>
    </row>
    <row r="4090" spans="3:3" x14ac:dyDescent="0.3">
      <c r="C4090" s="29"/>
    </row>
    <row r="4091" spans="3:3" x14ac:dyDescent="0.3">
      <c r="C4091" s="29"/>
    </row>
    <row r="4092" spans="3:3" x14ac:dyDescent="0.3">
      <c r="C4092" s="29"/>
    </row>
    <row r="4093" spans="3:3" x14ac:dyDescent="0.3">
      <c r="C4093" s="29"/>
    </row>
    <row r="4094" spans="3:3" x14ac:dyDescent="0.3">
      <c r="C4094" s="29"/>
    </row>
    <row r="4095" spans="3:3" x14ac:dyDescent="0.3">
      <c r="C4095" s="29"/>
    </row>
    <row r="4096" spans="3:3" x14ac:dyDescent="0.3">
      <c r="C4096" s="29"/>
    </row>
    <row r="4097" spans="3:3" x14ac:dyDescent="0.3">
      <c r="C4097" s="29"/>
    </row>
    <row r="4098" spans="3:3" x14ac:dyDescent="0.3">
      <c r="C4098" s="29"/>
    </row>
    <row r="4099" spans="3:3" x14ac:dyDescent="0.3">
      <c r="C4099" s="29"/>
    </row>
    <row r="4100" spans="3:3" x14ac:dyDescent="0.3">
      <c r="C4100" s="29"/>
    </row>
    <row r="4101" spans="3:3" x14ac:dyDescent="0.3">
      <c r="C4101" s="29"/>
    </row>
    <row r="4102" spans="3:3" x14ac:dyDescent="0.3">
      <c r="C4102" s="29"/>
    </row>
    <row r="4103" spans="3:3" x14ac:dyDescent="0.3">
      <c r="C4103" s="29"/>
    </row>
    <row r="4104" spans="3:3" x14ac:dyDescent="0.3">
      <c r="C4104" s="29"/>
    </row>
    <row r="4105" spans="3:3" x14ac:dyDescent="0.3">
      <c r="C4105" s="29"/>
    </row>
    <row r="4106" spans="3:3" x14ac:dyDescent="0.3">
      <c r="C4106" s="29"/>
    </row>
    <row r="4107" spans="3:3" x14ac:dyDescent="0.3">
      <c r="C4107" s="29"/>
    </row>
    <row r="4108" spans="3:3" x14ac:dyDescent="0.3">
      <c r="C4108" s="29"/>
    </row>
    <row r="4109" spans="3:3" x14ac:dyDescent="0.3">
      <c r="C4109" s="29"/>
    </row>
    <row r="4110" spans="3:3" x14ac:dyDescent="0.3">
      <c r="C4110" s="29"/>
    </row>
    <row r="4111" spans="3:3" x14ac:dyDescent="0.3">
      <c r="C4111" s="29"/>
    </row>
    <row r="4112" spans="3:3" x14ac:dyDescent="0.3">
      <c r="C4112" s="29"/>
    </row>
    <row r="4113" spans="3:3" x14ac:dyDescent="0.3">
      <c r="C4113" s="29"/>
    </row>
    <row r="4114" spans="3:3" x14ac:dyDescent="0.3">
      <c r="C4114" s="29"/>
    </row>
    <row r="4115" spans="3:3" x14ac:dyDescent="0.3">
      <c r="C4115" s="29"/>
    </row>
    <row r="4116" spans="3:3" x14ac:dyDescent="0.3">
      <c r="C4116" s="29"/>
    </row>
    <row r="4117" spans="3:3" x14ac:dyDescent="0.3">
      <c r="C4117" s="29"/>
    </row>
    <row r="4118" spans="3:3" x14ac:dyDescent="0.3">
      <c r="C4118" s="29"/>
    </row>
    <row r="4119" spans="3:3" x14ac:dyDescent="0.3">
      <c r="C4119" s="29"/>
    </row>
    <row r="4120" spans="3:3" x14ac:dyDescent="0.3">
      <c r="C4120" s="29"/>
    </row>
    <row r="4121" spans="3:3" x14ac:dyDescent="0.3">
      <c r="C4121" s="29"/>
    </row>
    <row r="4122" spans="3:3" x14ac:dyDescent="0.3">
      <c r="C4122" s="29"/>
    </row>
    <row r="4123" spans="3:3" x14ac:dyDescent="0.3">
      <c r="C4123" s="29"/>
    </row>
    <row r="4124" spans="3:3" x14ac:dyDescent="0.3">
      <c r="C4124" s="29"/>
    </row>
    <row r="4125" spans="3:3" x14ac:dyDescent="0.3">
      <c r="C4125" s="29"/>
    </row>
    <row r="4126" spans="3:3" x14ac:dyDescent="0.3">
      <c r="C4126" s="29"/>
    </row>
    <row r="4127" spans="3:3" x14ac:dyDescent="0.3">
      <c r="C4127" s="29"/>
    </row>
    <row r="4128" spans="3:3" x14ac:dyDescent="0.3">
      <c r="C4128" s="29"/>
    </row>
    <row r="4129" spans="3:3" x14ac:dyDescent="0.3">
      <c r="C4129" s="29"/>
    </row>
    <row r="4130" spans="3:3" x14ac:dyDescent="0.3">
      <c r="C4130" s="29"/>
    </row>
    <row r="4131" spans="3:3" x14ac:dyDescent="0.3">
      <c r="C4131" s="29"/>
    </row>
    <row r="4132" spans="3:3" x14ac:dyDescent="0.3">
      <c r="C4132" s="29"/>
    </row>
    <row r="4133" spans="3:3" x14ac:dyDescent="0.3">
      <c r="C4133" s="29"/>
    </row>
    <row r="4134" spans="3:3" x14ac:dyDescent="0.3">
      <c r="C4134" s="29"/>
    </row>
    <row r="4135" spans="3:3" x14ac:dyDescent="0.3">
      <c r="C4135" s="29"/>
    </row>
    <row r="4136" spans="3:3" x14ac:dyDescent="0.3">
      <c r="C4136" s="29"/>
    </row>
    <row r="4137" spans="3:3" x14ac:dyDescent="0.3">
      <c r="C4137" s="29"/>
    </row>
    <row r="4138" spans="3:3" x14ac:dyDescent="0.3">
      <c r="C4138" s="29"/>
    </row>
    <row r="4139" spans="3:3" x14ac:dyDescent="0.3">
      <c r="C4139" s="29"/>
    </row>
    <row r="4140" spans="3:3" x14ac:dyDescent="0.3">
      <c r="C4140" s="29"/>
    </row>
    <row r="4141" spans="3:3" x14ac:dyDescent="0.3">
      <c r="C4141" s="29"/>
    </row>
    <row r="4142" spans="3:3" x14ac:dyDescent="0.3">
      <c r="C4142" s="29"/>
    </row>
    <row r="4143" spans="3:3" x14ac:dyDescent="0.3">
      <c r="C4143" s="29"/>
    </row>
    <row r="4144" spans="3:3" x14ac:dyDescent="0.3">
      <c r="C4144" s="29"/>
    </row>
    <row r="4145" spans="3:3" x14ac:dyDescent="0.3">
      <c r="C4145" s="29"/>
    </row>
    <row r="4146" spans="3:3" x14ac:dyDescent="0.3">
      <c r="C4146" s="29"/>
    </row>
    <row r="4147" spans="3:3" x14ac:dyDescent="0.3">
      <c r="C4147" s="29"/>
    </row>
    <row r="4148" spans="3:3" x14ac:dyDescent="0.3">
      <c r="C4148" s="29"/>
    </row>
    <row r="4149" spans="3:3" x14ac:dyDescent="0.3">
      <c r="C4149" s="29"/>
    </row>
    <row r="4150" spans="3:3" x14ac:dyDescent="0.3">
      <c r="C4150" s="29"/>
    </row>
    <row r="4151" spans="3:3" x14ac:dyDescent="0.3">
      <c r="C4151" s="29"/>
    </row>
    <row r="4152" spans="3:3" x14ac:dyDescent="0.3">
      <c r="C4152" s="29"/>
    </row>
    <row r="4153" spans="3:3" x14ac:dyDescent="0.3">
      <c r="C4153" s="29"/>
    </row>
    <row r="4154" spans="3:3" x14ac:dyDescent="0.3">
      <c r="C4154" s="29"/>
    </row>
    <row r="4155" spans="3:3" x14ac:dyDescent="0.3">
      <c r="C4155" s="29"/>
    </row>
    <row r="4156" spans="3:3" x14ac:dyDescent="0.3">
      <c r="C4156" s="29"/>
    </row>
    <row r="4157" spans="3:3" x14ac:dyDescent="0.3">
      <c r="C4157" s="29"/>
    </row>
    <row r="4158" spans="3:3" x14ac:dyDescent="0.3">
      <c r="C4158" s="29"/>
    </row>
    <row r="4159" spans="3:3" x14ac:dyDescent="0.3">
      <c r="C4159" s="29"/>
    </row>
    <row r="4160" spans="3:3" x14ac:dyDescent="0.3">
      <c r="C4160" s="29"/>
    </row>
    <row r="4161" spans="3:3" x14ac:dyDescent="0.3">
      <c r="C4161" s="29"/>
    </row>
    <row r="4162" spans="3:3" x14ac:dyDescent="0.3">
      <c r="C4162" s="29"/>
    </row>
    <row r="4163" spans="3:3" x14ac:dyDescent="0.3">
      <c r="C4163" s="29"/>
    </row>
    <row r="4164" spans="3:3" x14ac:dyDescent="0.3">
      <c r="C4164" s="29"/>
    </row>
    <row r="4165" spans="3:3" x14ac:dyDescent="0.3">
      <c r="C4165" s="29"/>
    </row>
    <row r="4166" spans="3:3" x14ac:dyDescent="0.3">
      <c r="C4166" s="29"/>
    </row>
    <row r="4167" spans="3:3" x14ac:dyDescent="0.3">
      <c r="C4167" s="29"/>
    </row>
    <row r="4168" spans="3:3" x14ac:dyDescent="0.3">
      <c r="C4168" s="29"/>
    </row>
    <row r="4169" spans="3:3" x14ac:dyDescent="0.3">
      <c r="C4169" s="29"/>
    </row>
    <row r="4170" spans="3:3" x14ac:dyDescent="0.3">
      <c r="C4170" s="29"/>
    </row>
    <row r="4171" spans="3:3" x14ac:dyDescent="0.3">
      <c r="C4171" s="29"/>
    </row>
    <row r="4172" spans="3:3" x14ac:dyDescent="0.3">
      <c r="C4172" s="29"/>
    </row>
    <row r="4173" spans="3:3" x14ac:dyDescent="0.3">
      <c r="C4173" s="29"/>
    </row>
    <row r="4174" spans="3:3" x14ac:dyDescent="0.3">
      <c r="C4174" s="29"/>
    </row>
    <row r="4175" spans="3:3" x14ac:dyDescent="0.3">
      <c r="C4175" s="29"/>
    </row>
    <row r="4176" spans="3:3" x14ac:dyDescent="0.3">
      <c r="C4176" s="29"/>
    </row>
    <row r="4177" spans="3:3" x14ac:dyDescent="0.3">
      <c r="C4177" s="29"/>
    </row>
    <row r="4178" spans="3:3" x14ac:dyDescent="0.3">
      <c r="C4178" s="29"/>
    </row>
    <row r="4179" spans="3:3" x14ac:dyDescent="0.3">
      <c r="C4179" s="29"/>
    </row>
    <row r="4180" spans="3:3" x14ac:dyDescent="0.3">
      <c r="C4180" s="29"/>
    </row>
    <row r="4181" spans="3:3" x14ac:dyDescent="0.3">
      <c r="C4181" s="29"/>
    </row>
    <row r="4182" spans="3:3" x14ac:dyDescent="0.3">
      <c r="C4182" s="29"/>
    </row>
    <row r="4183" spans="3:3" x14ac:dyDescent="0.3">
      <c r="C4183" s="29"/>
    </row>
    <row r="4184" spans="3:3" x14ac:dyDescent="0.3">
      <c r="C4184" s="29"/>
    </row>
    <row r="4185" spans="3:3" x14ac:dyDescent="0.3">
      <c r="C4185" s="29"/>
    </row>
    <row r="4186" spans="3:3" x14ac:dyDescent="0.3">
      <c r="C4186" s="29"/>
    </row>
    <row r="4187" spans="3:3" x14ac:dyDescent="0.3">
      <c r="C4187" s="29"/>
    </row>
    <row r="4188" spans="3:3" x14ac:dyDescent="0.3">
      <c r="C4188" s="29"/>
    </row>
    <row r="4189" spans="3:3" x14ac:dyDescent="0.3">
      <c r="C4189" s="29"/>
    </row>
    <row r="4190" spans="3:3" x14ac:dyDescent="0.3">
      <c r="C4190" s="29"/>
    </row>
    <row r="4191" spans="3:3" x14ac:dyDescent="0.3">
      <c r="C4191" s="29"/>
    </row>
    <row r="4192" spans="3:3" x14ac:dyDescent="0.3">
      <c r="C4192" s="29"/>
    </row>
    <row r="4193" spans="3:3" x14ac:dyDescent="0.3">
      <c r="C4193" s="29"/>
    </row>
    <row r="4194" spans="3:3" x14ac:dyDescent="0.3">
      <c r="C4194" s="29"/>
    </row>
    <row r="4195" spans="3:3" x14ac:dyDescent="0.3">
      <c r="C4195" s="29"/>
    </row>
    <row r="4196" spans="3:3" x14ac:dyDescent="0.3">
      <c r="C4196" s="29"/>
    </row>
    <row r="4197" spans="3:3" x14ac:dyDescent="0.3">
      <c r="C4197" s="29"/>
    </row>
    <row r="4198" spans="3:3" x14ac:dyDescent="0.3">
      <c r="C4198" s="29"/>
    </row>
    <row r="4199" spans="3:3" x14ac:dyDescent="0.3">
      <c r="C4199" s="29"/>
    </row>
    <row r="4200" spans="3:3" x14ac:dyDescent="0.3">
      <c r="C4200" s="29"/>
    </row>
    <row r="4201" spans="3:3" x14ac:dyDescent="0.3">
      <c r="C4201" s="29"/>
    </row>
    <row r="4202" spans="3:3" x14ac:dyDescent="0.3">
      <c r="C4202" s="29"/>
    </row>
    <row r="4203" spans="3:3" x14ac:dyDescent="0.3">
      <c r="C4203" s="29"/>
    </row>
    <row r="4204" spans="3:3" x14ac:dyDescent="0.3">
      <c r="C4204" s="29"/>
    </row>
    <row r="4205" spans="3:3" x14ac:dyDescent="0.3">
      <c r="C4205" s="29"/>
    </row>
    <row r="4206" spans="3:3" x14ac:dyDescent="0.3">
      <c r="C4206" s="29"/>
    </row>
    <row r="4207" spans="3:3" x14ac:dyDescent="0.3">
      <c r="C4207" s="29"/>
    </row>
    <row r="4208" spans="3:3" x14ac:dyDescent="0.3">
      <c r="C4208" s="29"/>
    </row>
    <row r="4209" spans="3:3" x14ac:dyDescent="0.3">
      <c r="C4209" s="29"/>
    </row>
    <row r="4210" spans="3:3" x14ac:dyDescent="0.3">
      <c r="C4210" s="29"/>
    </row>
    <row r="4211" spans="3:3" x14ac:dyDescent="0.3">
      <c r="C4211" s="29"/>
    </row>
    <row r="4212" spans="3:3" x14ac:dyDescent="0.3">
      <c r="C4212" s="29"/>
    </row>
    <row r="4213" spans="3:3" x14ac:dyDescent="0.3">
      <c r="C4213" s="29"/>
    </row>
    <row r="4214" spans="3:3" x14ac:dyDescent="0.3">
      <c r="C4214" s="29"/>
    </row>
  </sheetData>
  <sheetProtection algorithmName="SHA-512" hashValue="TeLL41Uz5iarSwGmibCfo0AtjNIqavZ9a4xD7f9RKmcgVKfAOvRhWmmlnuxKLHwUnnrlYpUGb23/FoTzZXB0Ng==" saltValue="zwtxjhHL6JbLL4fhy4Isgw==" spinCount="100000" sheet="1" objects="1" scenarios="1" formatRows="0" selectLockedCells="1"/>
  <mergeCells count="44">
    <mergeCell ref="G2:G3"/>
    <mergeCell ref="C30:C34"/>
    <mergeCell ref="D30:D34"/>
    <mergeCell ref="B5:F5"/>
    <mergeCell ref="B2:C2"/>
    <mergeCell ref="D6:D7"/>
    <mergeCell ref="C17:C18"/>
    <mergeCell ref="B17:B18"/>
    <mergeCell ref="D17:D18"/>
    <mergeCell ref="C13:C15"/>
    <mergeCell ref="D13:D15"/>
    <mergeCell ref="B6:B7"/>
    <mergeCell ref="C6:C7"/>
    <mergeCell ref="B54:B55"/>
    <mergeCell ref="C54:C55"/>
    <mergeCell ref="D54:D55"/>
    <mergeCell ref="B40:F40"/>
    <mergeCell ref="B53:F53"/>
    <mergeCell ref="B49:B50"/>
    <mergeCell ref="D49:D50"/>
    <mergeCell ref="C42:C44"/>
    <mergeCell ref="D42:D44"/>
    <mergeCell ref="D45:D46"/>
    <mergeCell ref="C45:C46"/>
    <mergeCell ref="C49:C50"/>
    <mergeCell ref="B57:B59"/>
    <mergeCell ref="B77:F77"/>
    <mergeCell ref="D73:D75"/>
    <mergeCell ref="C73:C75"/>
    <mergeCell ref="B73:B75"/>
    <mergeCell ref="B62:B68"/>
    <mergeCell ref="C62:C68"/>
    <mergeCell ref="D62:D68"/>
    <mergeCell ref="B70:B71"/>
    <mergeCell ref="C70:C71"/>
    <mergeCell ref="D70:D71"/>
    <mergeCell ref="C36:C37"/>
    <mergeCell ref="D36:D37"/>
    <mergeCell ref="B13:B15"/>
    <mergeCell ref="D9:D10"/>
    <mergeCell ref="B36:B37"/>
    <mergeCell ref="B30:B34"/>
    <mergeCell ref="B9:B11"/>
    <mergeCell ref="C9:C11"/>
  </mergeCells>
  <phoneticPr fontId="1" type="noConversion"/>
  <conditionalFormatting sqref="F78">
    <cfRule type="containsBlanks" dxfId="215" priority="1">
      <formula>LEN(TRIM(F78))=0</formula>
    </cfRule>
    <cfRule type="containsText" dxfId="214" priority="60" operator="containsText" text="Non-Compliant">
      <formula>NOT(ISERROR(SEARCH("Non-Compliant",F78)))</formula>
    </cfRule>
    <cfRule type="containsText" dxfId="213" priority="61" operator="containsText" text="Partially Compliant">
      <formula>NOT(ISERROR(SEARCH("Partially Compliant",F78)))</formula>
    </cfRule>
    <cfRule type="containsText" dxfId="212" priority="62" operator="containsText" text="Compliant">
      <formula>NOT(ISERROR(SEARCH("Compliant",F78)))</formula>
    </cfRule>
  </conditionalFormatting>
  <conditionalFormatting sqref="F9">
    <cfRule type="cellIs" dxfId="211" priority="54" operator="equal">
      <formula>"Partially Compliant"</formula>
    </cfRule>
    <cfRule type="containsBlanks" dxfId="210" priority="55">
      <formula>LEN(TRIM(F9))=0</formula>
    </cfRule>
    <cfRule type="containsText" dxfId="209" priority="56" operator="containsText" text="Non-Compliant">
      <formula>NOT(ISERROR(SEARCH("Non-Compliant",F9)))</formula>
    </cfRule>
    <cfRule type="containsText" dxfId="208" priority="57" operator="containsText" text="Compliant">
      <formula>NOT(ISERROR(SEARCH("Compliant",F9)))</formula>
    </cfRule>
  </conditionalFormatting>
  <conditionalFormatting sqref="F6">
    <cfRule type="cellIs" dxfId="207" priority="50" operator="equal">
      <formula>"Partially Compliant"</formula>
    </cfRule>
    <cfRule type="containsBlanks" dxfId="206" priority="51">
      <formula>LEN(TRIM(F6))=0</formula>
    </cfRule>
    <cfRule type="containsText" dxfId="205" priority="52" operator="containsText" text="Non-Compliant">
      <formula>NOT(ISERROR(SEARCH("Non-Compliant",F6)))</formula>
    </cfRule>
    <cfRule type="containsText" dxfId="204" priority="53" operator="containsText" text="Compliant">
      <formula>NOT(ISERROR(SEARCH("Compliant",F6)))</formula>
    </cfRule>
  </conditionalFormatting>
  <conditionalFormatting sqref="F13">
    <cfRule type="cellIs" dxfId="203" priority="46" operator="equal">
      <formula>"Partially Compliant"</formula>
    </cfRule>
    <cfRule type="containsBlanks" dxfId="202" priority="47">
      <formula>LEN(TRIM(F13))=0</formula>
    </cfRule>
    <cfRule type="containsText" dxfId="201" priority="48" operator="containsText" text="Non-Compliant">
      <formula>NOT(ISERROR(SEARCH("Non-Compliant",F13)))</formula>
    </cfRule>
    <cfRule type="containsText" dxfId="200" priority="49" operator="containsText" text="Compliant">
      <formula>NOT(ISERROR(SEARCH("Compliant",F13)))</formula>
    </cfRule>
  </conditionalFormatting>
  <conditionalFormatting sqref="F17">
    <cfRule type="cellIs" dxfId="199" priority="42" operator="equal">
      <formula>"Partially Compliant"</formula>
    </cfRule>
    <cfRule type="containsBlanks" dxfId="198" priority="43">
      <formula>LEN(TRIM(F17))=0</formula>
    </cfRule>
    <cfRule type="containsText" dxfId="197" priority="44" operator="containsText" text="Non-Compliant">
      <formula>NOT(ISERROR(SEARCH("Non-Compliant",F17)))</formula>
    </cfRule>
    <cfRule type="containsText" dxfId="196" priority="45" operator="containsText" text="Compliant">
      <formula>NOT(ISERROR(SEARCH("Compliant",F17)))</formula>
    </cfRule>
  </conditionalFormatting>
  <conditionalFormatting sqref="F20">
    <cfRule type="cellIs" dxfId="195" priority="38" operator="equal">
      <formula>"Partially Compliant"</formula>
    </cfRule>
    <cfRule type="containsBlanks" dxfId="194" priority="39">
      <formula>LEN(TRIM(F20))=0</formula>
    </cfRule>
    <cfRule type="containsText" dxfId="193" priority="40" operator="containsText" text="Non-Compliant">
      <formula>NOT(ISERROR(SEARCH("Non-Compliant",F20)))</formula>
    </cfRule>
    <cfRule type="containsText" dxfId="192" priority="41" operator="containsText" text="Compliant">
      <formula>NOT(ISERROR(SEARCH("Compliant",F20)))</formula>
    </cfRule>
  </conditionalFormatting>
  <conditionalFormatting sqref="F30">
    <cfRule type="cellIs" dxfId="191" priority="34" operator="equal">
      <formula>"Partially Compliant"</formula>
    </cfRule>
    <cfRule type="containsBlanks" dxfId="190" priority="35">
      <formula>LEN(TRIM(F30))=0</formula>
    </cfRule>
    <cfRule type="containsText" dxfId="189" priority="36" operator="containsText" text="Non-Compliant">
      <formula>NOT(ISERROR(SEARCH("Non-Compliant",F30)))</formula>
    </cfRule>
    <cfRule type="containsText" dxfId="188" priority="37" operator="containsText" text="Compliant">
      <formula>NOT(ISERROR(SEARCH("Compliant",F30)))</formula>
    </cfRule>
  </conditionalFormatting>
  <conditionalFormatting sqref="F36">
    <cfRule type="cellIs" dxfId="187" priority="30" operator="equal">
      <formula>"Partially Compliant"</formula>
    </cfRule>
    <cfRule type="containsBlanks" dxfId="186" priority="31">
      <formula>LEN(TRIM(F36))=0</formula>
    </cfRule>
    <cfRule type="containsText" dxfId="185" priority="32" operator="containsText" text="Non-Compliant">
      <formula>NOT(ISERROR(SEARCH("Non-Compliant",F36)))</formula>
    </cfRule>
    <cfRule type="containsText" dxfId="184" priority="33" operator="containsText" text="Compliant">
      <formula>NOT(ISERROR(SEARCH("Compliant",F36)))</formula>
    </cfRule>
  </conditionalFormatting>
  <conditionalFormatting sqref="F41">
    <cfRule type="cellIs" dxfId="183" priority="26" operator="equal">
      <formula>"Partially Compliant"</formula>
    </cfRule>
    <cfRule type="containsBlanks" dxfId="182" priority="27">
      <formula>LEN(TRIM(F41))=0</formula>
    </cfRule>
    <cfRule type="containsText" dxfId="181" priority="28" operator="containsText" text="Non-Compliant">
      <formula>NOT(ISERROR(SEARCH("Non-Compliant",F41)))</formula>
    </cfRule>
    <cfRule type="containsText" dxfId="180" priority="29" operator="containsText" text="Compliant">
      <formula>NOT(ISERROR(SEARCH("Compliant",F41)))</formula>
    </cfRule>
  </conditionalFormatting>
  <conditionalFormatting sqref="F49">
    <cfRule type="cellIs" dxfId="179" priority="22" operator="equal">
      <formula>"Partially Compliant"</formula>
    </cfRule>
    <cfRule type="containsBlanks" dxfId="178" priority="23">
      <formula>LEN(TRIM(F49))=0</formula>
    </cfRule>
    <cfRule type="containsText" dxfId="177" priority="24" operator="containsText" text="Non-Compliant">
      <formula>NOT(ISERROR(SEARCH("Non-Compliant",F49)))</formula>
    </cfRule>
    <cfRule type="containsText" dxfId="176" priority="25" operator="containsText" text="Compliant">
      <formula>NOT(ISERROR(SEARCH("Compliant",F49)))</formula>
    </cfRule>
  </conditionalFormatting>
  <conditionalFormatting sqref="F54">
    <cfRule type="cellIs" dxfId="175" priority="18" operator="equal">
      <formula>"Partially Compliant"</formula>
    </cfRule>
    <cfRule type="containsBlanks" dxfId="174" priority="19">
      <formula>LEN(TRIM(F54))=0</formula>
    </cfRule>
    <cfRule type="containsText" dxfId="173" priority="20" operator="containsText" text="Non-Compliant">
      <formula>NOT(ISERROR(SEARCH("Non-Compliant",F54)))</formula>
    </cfRule>
    <cfRule type="containsText" dxfId="172" priority="21" operator="containsText" text="Compliant">
      <formula>NOT(ISERROR(SEARCH("Compliant",F54)))</formula>
    </cfRule>
  </conditionalFormatting>
  <conditionalFormatting sqref="F57">
    <cfRule type="cellIs" dxfId="171" priority="14" operator="equal">
      <formula>"Partially Compliant"</formula>
    </cfRule>
    <cfRule type="containsBlanks" dxfId="170" priority="15">
      <formula>LEN(TRIM(F57))=0</formula>
    </cfRule>
    <cfRule type="containsText" dxfId="169" priority="16" operator="containsText" text="Non-Compliant">
      <formula>NOT(ISERROR(SEARCH("Non-Compliant",F57)))</formula>
    </cfRule>
    <cfRule type="containsText" dxfId="168" priority="17" operator="containsText" text="Compliant">
      <formula>NOT(ISERROR(SEARCH("Compliant",F57)))</formula>
    </cfRule>
  </conditionalFormatting>
  <conditionalFormatting sqref="F61">
    <cfRule type="cellIs" dxfId="167" priority="10" operator="equal">
      <formula>"Partially Compliant"</formula>
    </cfRule>
    <cfRule type="containsBlanks" dxfId="166" priority="11">
      <formula>LEN(TRIM(F61))=0</formula>
    </cfRule>
    <cfRule type="containsText" dxfId="165" priority="12" operator="containsText" text="Non-Compliant">
      <formula>NOT(ISERROR(SEARCH("Non-Compliant",F61)))</formula>
    </cfRule>
    <cfRule type="containsText" dxfId="164" priority="13" operator="containsText" text="Compliant">
      <formula>NOT(ISERROR(SEARCH("Compliant",F61)))</formula>
    </cfRule>
  </conditionalFormatting>
  <conditionalFormatting sqref="F70">
    <cfRule type="cellIs" dxfId="163" priority="6" operator="equal">
      <formula>"Partially Compliant"</formula>
    </cfRule>
    <cfRule type="containsBlanks" dxfId="162" priority="7">
      <formula>LEN(TRIM(F70))=0</formula>
    </cfRule>
    <cfRule type="containsText" dxfId="161" priority="8" operator="containsText" text="Non-Compliant">
      <formula>NOT(ISERROR(SEARCH("Non-Compliant",F70)))</formula>
    </cfRule>
    <cfRule type="containsText" dxfId="160" priority="9" operator="containsText" text="Compliant">
      <formula>NOT(ISERROR(SEARCH("Compliant",F70)))</formula>
    </cfRule>
  </conditionalFormatting>
  <conditionalFormatting sqref="F73">
    <cfRule type="cellIs" dxfId="159" priority="2" operator="equal">
      <formula>"Partially Compliant"</formula>
    </cfRule>
    <cfRule type="containsBlanks" dxfId="158" priority="3">
      <formula>LEN(TRIM(F73))=0</formula>
    </cfRule>
    <cfRule type="containsText" dxfId="157" priority="4" operator="containsText" text="Non-Compliant">
      <formula>NOT(ISERROR(SEARCH("Non-Compliant",F73)))</formula>
    </cfRule>
    <cfRule type="containsText" dxfId="156" priority="5" operator="containsText" text="Compliant">
      <formula>NOT(ISERROR(SEARCH("Compliant",F73)))</formula>
    </cfRule>
  </conditionalFormatting>
  <pageMargins left="0.70866141732283472" right="0.70866141732283472" top="0.19685039370078741" bottom="0" header="0.31496062992125984" footer="0.31496062992125984"/>
  <pageSetup paperSize="8" scale="63"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list'!$C$3:$C$5</xm:f>
          </x14:formula1>
          <xm:sqref>F21:F28 F74:F75 F37 F58:F59 F7 F10:F11 F14:F15 F18 F31:F34 F62:F68 F50 F42:F47 F55 F71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6"/>
  <sheetViews>
    <sheetView showGridLines="0" zoomScale="70" zoomScaleNormal="70" workbookViewId="0">
      <pane ySplit="4" topLeftCell="A7" activePane="bottomLeft" state="frozen"/>
      <selection activeCell="B85" sqref="B85"/>
      <selection pane="bottomLeft" activeCell="F8" sqref="F8"/>
    </sheetView>
  </sheetViews>
  <sheetFormatPr defaultColWidth="9" defaultRowHeight="14" x14ac:dyDescent="0.3"/>
  <cols>
    <col min="1" max="1" width="5.58203125" style="20" customWidth="1"/>
    <col min="2" max="2" width="65" style="11" customWidth="1"/>
    <col min="3" max="5" width="45.58203125" style="11" customWidth="1"/>
    <col min="6" max="6" width="21.25" style="11" customWidth="1"/>
    <col min="7" max="7" width="46.25" style="394" customWidth="1"/>
    <col min="8" max="8" width="7.75" style="196" hidden="1" customWidth="1"/>
    <col min="9" max="9" width="10.08203125" style="196" hidden="1" customWidth="1"/>
    <col min="10" max="10" width="4.75" style="196" hidden="1" customWidth="1"/>
    <col min="11" max="11" width="3.83203125" style="196" hidden="1" customWidth="1"/>
    <col min="12" max="12" width="1.83203125" style="196" hidden="1" customWidth="1"/>
    <col min="13" max="13" width="9.08203125" style="196" hidden="1" customWidth="1"/>
    <col min="14" max="14" width="16.08203125" style="196" hidden="1" customWidth="1"/>
    <col min="15" max="15" width="13.08203125" style="20" hidden="1" customWidth="1"/>
    <col min="16" max="16" width="12.33203125" style="20" hidden="1" customWidth="1"/>
    <col min="17" max="17" width="4" style="20" hidden="1" customWidth="1"/>
    <col min="18" max="18" width="3.08203125" style="20" hidden="1" customWidth="1"/>
    <col min="19" max="19" width="9" style="20" hidden="1" customWidth="1"/>
    <col min="20" max="20" width="0" style="20" hidden="1" customWidth="1"/>
    <col min="21" max="16384" width="9" style="20"/>
  </cols>
  <sheetData>
    <row r="1" spans="1:18" ht="14.5" thickBot="1" x14ac:dyDescent="0.35"/>
    <row r="2" spans="1:18" ht="15.75" customHeight="1" thickBot="1" x14ac:dyDescent="0.35">
      <c r="B2" s="527" t="s">
        <v>68</v>
      </c>
      <c r="C2" s="528"/>
      <c r="D2" s="76"/>
      <c r="E2" s="90"/>
      <c r="F2" s="351" t="s">
        <v>571</v>
      </c>
      <c r="G2" s="521" t="s">
        <v>77</v>
      </c>
    </row>
    <row r="3" spans="1:18" ht="10" customHeight="1" thickBot="1" x14ac:dyDescent="0.35">
      <c r="A3" s="39"/>
      <c r="B3" s="45"/>
      <c r="C3" s="45"/>
      <c r="D3" s="19"/>
      <c r="E3" s="6"/>
      <c r="F3" s="352" t="s">
        <v>572</v>
      </c>
      <c r="G3" s="522"/>
      <c r="H3" s="239"/>
      <c r="I3" s="131"/>
      <c r="J3" s="131"/>
      <c r="K3" s="130"/>
      <c r="L3" s="130"/>
      <c r="M3" s="185">
        <v>1</v>
      </c>
      <c r="N3" s="185">
        <v>2</v>
      </c>
      <c r="O3" s="185">
        <v>3</v>
      </c>
      <c r="P3" s="185">
        <v>4</v>
      </c>
      <c r="Q3" s="185">
        <v>5</v>
      </c>
      <c r="R3" s="185">
        <v>6</v>
      </c>
    </row>
    <row r="4" spans="1:18" ht="14.25" customHeight="1" thickBot="1" x14ac:dyDescent="0.35">
      <c r="B4" s="12" t="s">
        <v>1</v>
      </c>
      <c r="C4" s="12" t="s">
        <v>137</v>
      </c>
      <c r="D4" s="12" t="s">
        <v>138</v>
      </c>
      <c r="E4" s="12" t="s">
        <v>2</v>
      </c>
      <c r="F4" s="12" t="s">
        <v>164</v>
      </c>
      <c r="G4" s="451" t="s">
        <v>67</v>
      </c>
      <c r="H4" s="240"/>
      <c r="I4" s="130"/>
      <c r="J4" s="130"/>
      <c r="K4" s="130"/>
      <c r="L4" s="130"/>
      <c r="M4" s="215" t="s">
        <v>40</v>
      </c>
      <c r="N4" s="215" t="s">
        <v>42</v>
      </c>
      <c r="O4" s="215" t="s">
        <v>44</v>
      </c>
      <c r="P4" s="215" t="s">
        <v>45</v>
      </c>
      <c r="Q4" s="215" t="s">
        <v>41</v>
      </c>
      <c r="R4" s="215" t="s">
        <v>43</v>
      </c>
    </row>
    <row r="5" spans="1:18" ht="12.75" customHeight="1" thickBot="1" x14ac:dyDescent="0.35">
      <c r="B5" s="526" t="s">
        <v>21</v>
      </c>
      <c r="C5" s="526"/>
      <c r="D5" s="526"/>
      <c r="E5" s="526"/>
      <c r="F5" s="526"/>
      <c r="G5" s="452"/>
      <c r="I5" s="130"/>
      <c r="J5" s="130"/>
      <c r="K5" s="130"/>
      <c r="L5" s="130"/>
      <c r="M5" s="130"/>
      <c r="N5" s="131"/>
      <c r="O5" s="131"/>
      <c r="P5" s="131"/>
      <c r="Q5" s="131"/>
      <c r="R5" s="131"/>
    </row>
    <row r="6" spans="1:18" ht="25" customHeight="1" x14ac:dyDescent="0.3">
      <c r="B6" s="540" t="s">
        <v>541</v>
      </c>
      <c r="C6" s="539" t="s">
        <v>360</v>
      </c>
      <c r="D6" s="538" t="s">
        <v>361</v>
      </c>
      <c r="E6" s="414" t="s">
        <v>578</v>
      </c>
      <c r="F6" s="380" t="str">
        <f>IF(F7="","",IF(H6&lt;N6,"Non-Compliant",IF(OR(H6&gt;M6,H6=M6),"Compliant","Partially Compliant")))</f>
        <v/>
      </c>
      <c r="G6" s="432"/>
      <c r="H6" s="183">
        <f>(I9/H9)*100</f>
        <v>0</v>
      </c>
      <c r="I6" s="132"/>
      <c r="J6" s="132"/>
      <c r="K6" s="132"/>
      <c r="L6" s="132"/>
      <c r="M6" s="194">
        <v>90</v>
      </c>
      <c r="N6" s="194">
        <v>75</v>
      </c>
      <c r="O6" s="132"/>
      <c r="P6" s="132"/>
      <c r="Q6" s="132">
        <v>100</v>
      </c>
      <c r="R6" s="132">
        <v>0</v>
      </c>
    </row>
    <row r="7" spans="1:18" ht="70.5" customHeight="1" x14ac:dyDescent="0.3">
      <c r="B7" s="536"/>
      <c r="C7" s="520"/>
      <c r="D7" s="519"/>
      <c r="E7" s="22" t="s">
        <v>294</v>
      </c>
      <c r="F7" s="431"/>
      <c r="G7" s="428"/>
      <c r="H7" s="132"/>
      <c r="I7" s="132">
        <f>(H$9*(K7/100))*J7/100</f>
        <v>0</v>
      </c>
      <c r="J7" s="177">
        <v>50</v>
      </c>
      <c r="K7" s="128">
        <f>SUMIF($M$3:$R$3,L7,M7:R7)</f>
        <v>0</v>
      </c>
      <c r="L7" s="128">
        <f>IF(F7="Compliant",1,IF(F7="Partially Compliant",2,IF(F7="Non-Compliant",3,IF(F7="Not Applicable",4,IF(F7="Yes",5,IF(F7="No",6,0))))))</f>
        <v>0</v>
      </c>
      <c r="M7" s="132"/>
      <c r="N7" s="128"/>
      <c r="O7" s="128"/>
      <c r="P7" s="132"/>
      <c r="Q7" s="132">
        <v>100</v>
      </c>
      <c r="R7" s="132">
        <v>0</v>
      </c>
    </row>
    <row r="8" spans="1:18" ht="36.75" customHeight="1" x14ac:dyDescent="0.3">
      <c r="B8" s="531"/>
      <c r="C8" s="524"/>
      <c r="D8" s="496"/>
      <c r="E8" s="22" t="s">
        <v>295</v>
      </c>
      <c r="F8" s="422"/>
      <c r="G8" s="425"/>
      <c r="H8" s="132"/>
      <c r="I8" s="132">
        <f>(H$9*(K8/100))*J8/100</f>
        <v>0</v>
      </c>
      <c r="J8" s="177">
        <v>50</v>
      </c>
      <c r="K8" s="128">
        <f>SUMIF($M$3:$R$3,L8,M8:R8)</f>
        <v>0</v>
      </c>
      <c r="L8" s="128">
        <f>IF(F8="Compliant",1,IF(F8="Partially Compliant",2,IF(F8="Non-Compliant",3,IF(F8="Not Applicable",4,IF(F8="Yes",5,IF(F8="No",6,0))))))</f>
        <v>0</v>
      </c>
      <c r="M8" s="132"/>
      <c r="N8" s="128"/>
      <c r="O8" s="128"/>
      <c r="P8" s="132"/>
      <c r="Q8" s="132">
        <v>100</v>
      </c>
      <c r="R8" s="132">
        <v>0</v>
      </c>
    </row>
    <row r="9" spans="1:18" ht="17.25" customHeight="1" x14ac:dyDescent="0.3">
      <c r="B9" s="99"/>
      <c r="C9" s="99"/>
      <c r="D9" s="93"/>
      <c r="E9" s="393"/>
      <c r="F9" s="141"/>
      <c r="G9" s="151"/>
      <c r="H9" s="178">
        <v>15</v>
      </c>
      <c r="I9" s="133">
        <f>SUM(I7+I8)</f>
        <v>0</v>
      </c>
      <c r="J9" s="133">
        <f>SUM(J8+J7)</f>
        <v>100</v>
      </c>
      <c r="K9" s="133">
        <f>SUM(K7:K8)</f>
        <v>0</v>
      </c>
      <c r="L9" s="131"/>
      <c r="M9" s="131"/>
      <c r="N9" s="132"/>
      <c r="O9" s="131"/>
      <c r="P9" s="131"/>
      <c r="Q9" s="132"/>
      <c r="R9" s="132"/>
    </row>
    <row r="10" spans="1:18" ht="25" customHeight="1" x14ac:dyDescent="0.3">
      <c r="B10" s="532" t="s">
        <v>46</v>
      </c>
      <c r="C10" s="512" t="s">
        <v>299</v>
      </c>
      <c r="D10" s="502" t="s">
        <v>300</v>
      </c>
      <c r="E10" s="16" t="s">
        <v>491</v>
      </c>
      <c r="F10" s="380" t="str">
        <f>IF(F11="","",IF(H10&lt;N10,"Non-Compliant",IF(OR(H10&gt;M10,H10=M10),"Compliant","Partially Compliant")))</f>
        <v/>
      </c>
      <c r="G10" s="425"/>
      <c r="H10" s="204">
        <f>(I13/H13)*100</f>
        <v>0</v>
      </c>
      <c r="I10" s="132"/>
      <c r="J10" s="158"/>
      <c r="K10" s="158"/>
      <c r="L10" s="158"/>
      <c r="M10" s="194">
        <v>90</v>
      </c>
      <c r="N10" s="194">
        <v>75</v>
      </c>
      <c r="O10" s="158"/>
      <c r="P10" s="158"/>
      <c r="Q10" s="158">
        <v>100</v>
      </c>
      <c r="R10" s="158">
        <v>0</v>
      </c>
    </row>
    <row r="11" spans="1:18" ht="42" customHeight="1" x14ac:dyDescent="0.3">
      <c r="B11" s="537"/>
      <c r="C11" s="513"/>
      <c r="D11" s="511"/>
      <c r="E11" s="16" t="s">
        <v>162</v>
      </c>
      <c r="F11" s="422"/>
      <c r="G11" s="425"/>
      <c r="H11" s="161"/>
      <c r="I11" s="121">
        <f>(H$9*(K11/100))*J11/100</f>
        <v>0</v>
      </c>
      <c r="J11" s="177">
        <v>50</v>
      </c>
      <c r="K11" s="158">
        <f>SUMIF($M$3:$R$3,L11,M11:R11)</f>
        <v>0</v>
      </c>
      <c r="L11" s="158">
        <f>IF(F11="Compliant",1,IF(F11="Partially Compliant",2,IF(F11="Non-Compliant",3,IF(F11="Not Applicable",4,IF(F11="Yes",5,IF(F11="No",6,0))))))</f>
        <v>0</v>
      </c>
      <c r="M11" s="158"/>
      <c r="N11" s="158"/>
      <c r="O11" s="158"/>
      <c r="P11" s="158"/>
      <c r="Q11" s="158">
        <v>100</v>
      </c>
      <c r="R11" s="158">
        <v>0</v>
      </c>
    </row>
    <row r="12" spans="1:18" ht="47.25" customHeight="1" x14ac:dyDescent="0.3">
      <c r="B12" s="533"/>
      <c r="C12" s="514"/>
      <c r="D12" s="503"/>
      <c r="E12" s="16" t="s">
        <v>163</v>
      </c>
      <c r="F12" s="422"/>
      <c r="G12" s="425"/>
      <c r="H12" s="161"/>
      <c r="I12" s="121">
        <f>(H$9*(K12/100))*J12/100</f>
        <v>0</v>
      </c>
      <c r="J12" s="177">
        <v>50</v>
      </c>
      <c r="K12" s="158">
        <f>SUMIF($M$3:$R$3,L12,M12:R12)</f>
        <v>0</v>
      </c>
      <c r="L12" s="158">
        <f>IF(F12="Compliant",1,IF(F12="Partially Compliant",2,IF(F12="Non-Compliant",3,IF(F12="Not Applicable",4,IF(F12="Yes",5,IF(F12="No",6,0))))))</f>
        <v>0</v>
      </c>
      <c r="M12" s="158"/>
      <c r="N12" s="158"/>
      <c r="O12" s="158"/>
      <c r="P12" s="158"/>
      <c r="Q12" s="158">
        <v>100</v>
      </c>
      <c r="R12" s="158">
        <v>0</v>
      </c>
    </row>
    <row r="13" spans="1:18" ht="18" customHeight="1" x14ac:dyDescent="0.3">
      <c r="B13" s="154"/>
      <c r="C13" s="109"/>
      <c r="D13" s="154"/>
      <c r="E13" s="155"/>
      <c r="F13" s="141"/>
      <c r="G13" s="151"/>
      <c r="H13" s="178">
        <v>15</v>
      </c>
      <c r="I13" s="164">
        <f>SUM(I11+I12)</f>
        <v>0</v>
      </c>
      <c r="J13" s="165">
        <f>SUM(J12+J11)</f>
        <v>100</v>
      </c>
      <c r="K13" s="165">
        <f>SUM(K11:K12)</f>
        <v>0</v>
      </c>
      <c r="L13" s="158"/>
      <c r="M13" s="158"/>
      <c r="N13" s="158"/>
      <c r="O13" s="158"/>
      <c r="P13" s="158"/>
      <c r="Q13" s="158"/>
      <c r="R13" s="158"/>
    </row>
    <row r="14" spans="1:18" ht="57.75" customHeight="1" x14ac:dyDescent="0.3">
      <c r="B14" s="323" t="s">
        <v>140</v>
      </c>
      <c r="C14" s="75" t="s">
        <v>301</v>
      </c>
      <c r="D14" s="47" t="s">
        <v>302</v>
      </c>
      <c r="E14" s="15" t="s">
        <v>501</v>
      </c>
      <c r="F14" s="153" t="str">
        <f>IF(F15="","",IF(H14&lt;N14,"Non-Compliant",IF(OR(H14&gt;M14,H14=M14),"Compliant","Partially Compliant")))</f>
        <v/>
      </c>
      <c r="G14" s="425"/>
      <c r="H14" s="183">
        <f>(I22/H22)*100</f>
        <v>0</v>
      </c>
      <c r="I14" s="121"/>
      <c r="J14" s="158"/>
      <c r="K14" s="158"/>
      <c r="L14" s="158"/>
      <c r="M14" s="194">
        <v>90</v>
      </c>
      <c r="N14" s="194">
        <v>75</v>
      </c>
      <c r="O14" s="158"/>
      <c r="P14" s="158"/>
      <c r="Q14" s="158">
        <v>100</v>
      </c>
      <c r="R14" s="158">
        <v>0</v>
      </c>
    </row>
    <row r="15" spans="1:18" ht="74.25" customHeight="1" x14ac:dyDescent="0.3">
      <c r="B15" s="324" t="s">
        <v>197</v>
      </c>
      <c r="C15" s="84" t="s">
        <v>351</v>
      </c>
      <c r="D15" s="21" t="s">
        <v>352</v>
      </c>
      <c r="E15" s="16" t="s">
        <v>83</v>
      </c>
      <c r="F15" s="422"/>
      <c r="G15" s="425"/>
      <c r="H15" s="121"/>
      <c r="I15" s="132">
        <f>(H$22*(K15/100))*J15/100</f>
        <v>0</v>
      </c>
      <c r="J15" s="177">
        <f>100/7</f>
        <v>14.285714285714286</v>
      </c>
      <c r="K15" s="158">
        <f t="shared" ref="K15:K21" si="0">SUMIF($M$3:$R$3,L15,M15:R15)</f>
        <v>0</v>
      </c>
      <c r="L15" s="158">
        <f t="shared" ref="L15:L21" si="1">IF(F15="Compliant",1,IF(F15="Partially Compliant",2,IF(F15="Non-Compliant",3,IF(F15="Not Applicable",4,IF(F15="Yes",5,IF(F15="No",6,0))))))</f>
        <v>0</v>
      </c>
      <c r="M15" s="158"/>
      <c r="N15" s="158"/>
      <c r="O15" s="158"/>
      <c r="P15" s="158"/>
      <c r="Q15" s="158">
        <v>100</v>
      </c>
      <c r="R15" s="158">
        <v>0</v>
      </c>
    </row>
    <row r="16" spans="1:18" ht="66.75" customHeight="1" x14ac:dyDescent="0.3">
      <c r="B16" s="324" t="s">
        <v>198</v>
      </c>
      <c r="C16" s="71" t="s">
        <v>176</v>
      </c>
      <c r="D16" s="21" t="s">
        <v>177</v>
      </c>
      <c r="E16" s="16" t="s">
        <v>84</v>
      </c>
      <c r="F16" s="422"/>
      <c r="G16" s="425"/>
      <c r="H16" s="121"/>
      <c r="I16" s="132">
        <f t="shared" ref="I16:I21" si="2">(H$22*(K16/100))*J16/100</f>
        <v>0</v>
      </c>
      <c r="J16" s="177">
        <f t="shared" ref="J16:J21" si="3">100/7</f>
        <v>14.285714285714286</v>
      </c>
      <c r="K16" s="158">
        <f t="shared" si="0"/>
        <v>0</v>
      </c>
      <c r="L16" s="158">
        <f t="shared" si="1"/>
        <v>0</v>
      </c>
      <c r="M16" s="158"/>
      <c r="N16" s="158"/>
      <c r="O16" s="158"/>
      <c r="P16" s="158"/>
      <c r="Q16" s="158">
        <v>100</v>
      </c>
      <c r="R16" s="158">
        <v>0</v>
      </c>
    </row>
    <row r="17" spans="2:20" ht="57" customHeight="1" x14ac:dyDescent="0.3">
      <c r="B17" s="324" t="s">
        <v>199</v>
      </c>
      <c r="C17" s="97" t="s">
        <v>353</v>
      </c>
      <c r="D17" s="98" t="s">
        <v>354</v>
      </c>
      <c r="E17" s="16" t="s">
        <v>85</v>
      </c>
      <c r="F17" s="422"/>
      <c r="G17" s="425"/>
      <c r="H17" s="161"/>
      <c r="I17" s="132">
        <f t="shared" si="2"/>
        <v>0</v>
      </c>
      <c r="J17" s="177">
        <f t="shared" si="3"/>
        <v>14.285714285714286</v>
      </c>
      <c r="K17" s="158">
        <f t="shared" si="0"/>
        <v>0</v>
      </c>
      <c r="L17" s="158">
        <f t="shared" si="1"/>
        <v>0</v>
      </c>
      <c r="M17" s="158"/>
      <c r="N17" s="158"/>
      <c r="O17" s="158"/>
      <c r="P17" s="158"/>
      <c r="Q17" s="158">
        <v>100</v>
      </c>
      <c r="R17" s="158">
        <v>0</v>
      </c>
    </row>
    <row r="18" spans="2:20" ht="47.25" customHeight="1" x14ac:dyDescent="0.3">
      <c r="B18" s="324" t="s">
        <v>200</v>
      </c>
      <c r="C18" s="97" t="s">
        <v>303</v>
      </c>
      <c r="D18" s="98" t="s">
        <v>303</v>
      </c>
      <c r="E18" s="111" t="s">
        <v>157</v>
      </c>
      <c r="F18" s="418"/>
      <c r="G18" s="425"/>
      <c r="H18" s="121"/>
      <c r="I18" s="132">
        <f t="shared" si="2"/>
        <v>0</v>
      </c>
      <c r="J18" s="177">
        <f t="shared" si="3"/>
        <v>14.285714285714286</v>
      </c>
      <c r="K18" s="158">
        <f t="shared" si="0"/>
        <v>0</v>
      </c>
      <c r="L18" s="158">
        <f t="shared" si="1"/>
        <v>0</v>
      </c>
      <c r="M18" s="158"/>
      <c r="N18" s="158"/>
      <c r="O18" s="158"/>
      <c r="P18" s="158"/>
      <c r="Q18" s="158">
        <v>100</v>
      </c>
      <c r="R18" s="158">
        <v>0</v>
      </c>
    </row>
    <row r="19" spans="2:20" ht="48" customHeight="1" x14ac:dyDescent="0.3">
      <c r="B19" s="324" t="s">
        <v>201</v>
      </c>
      <c r="C19" s="97" t="s">
        <v>355</v>
      </c>
      <c r="D19" s="112" t="s">
        <v>356</v>
      </c>
      <c r="E19" s="111" t="s">
        <v>86</v>
      </c>
      <c r="F19" s="418"/>
      <c r="G19" s="425"/>
      <c r="H19" s="121"/>
      <c r="I19" s="132">
        <f t="shared" si="2"/>
        <v>0</v>
      </c>
      <c r="J19" s="177">
        <f t="shared" si="3"/>
        <v>14.285714285714286</v>
      </c>
      <c r="K19" s="158">
        <f t="shared" si="0"/>
        <v>0</v>
      </c>
      <c r="L19" s="158">
        <f t="shared" si="1"/>
        <v>0</v>
      </c>
      <c r="M19" s="158"/>
      <c r="N19" s="158"/>
      <c r="O19" s="158"/>
      <c r="P19" s="158"/>
      <c r="Q19" s="158">
        <v>100</v>
      </c>
      <c r="R19" s="158">
        <v>0</v>
      </c>
    </row>
    <row r="20" spans="2:20" ht="78.75" customHeight="1" x14ac:dyDescent="0.3">
      <c r="B20" s="324" t="s">
        <v>202</v>
      </c>
      <c r="C20" s="97" t="s">
        <v>357</v>
      </c>
      <c r="D20" s="112" t="s">
        <v>358</v>
      </c>
      <c r="E20" s="16" t="s">
        <v>158</v>
      </c>
      <c r="F20" s="422"/>
      <c r="G20" s="425"/>
      <c r="H20" s="121"/>
      <c r="I20" s="132">
        <f t="shared" si="2"/>
        <v>0</v>
      </c>
      <c r="J20" s="177">
        <f t="shared" si="3"/>
        <v>14.285714285714286</v>
      </c>
      <c r="K20" s="158">
        <f t="shared" si="0"/>
        <v>0</v>
      </c>
      <c r="L20" s="158">
        <f t="shared" si="1"/>
        <v>0</v>
      </c>
      <c r="M20" s="158"/>
      <c r="N20" s="158"/>
      <c r="O20" s="158"/>
      <c r="P20" s="158"/>
      <c r="Q20" s="158">
        <v>100</v>
      </c>
      <c r="R20" s="158">
        <v>0</v>
      </c>
    </row>
    <row r="21" spans="2:20" ht="72" customHeight="1" x14ac:dyDescent="0.3">
      <c r="B21" s="325" t="s">
        <v>203</v>
      </c>
      <c r="C21" s="113" t="s">
        <v>178</v>
      </c>
      <c r="D21" s="114" t="s">
        <v>179</v>
      </c>
      <c r="E21" s="16" t="s">
        <v>87</v>
      </c>
      <c r="F21" s="422"/>
      <c r="G21" s="425"/>
      <c r="H21" s="121"/>
      <c r="I21" s="132">
        <f t="shared" si="2"/>
        <v>0</v>
      </c>
      <c r="J21" s="177">
        <f t="shared" si="3"/>
        <v>14.285714285714286</v>
      </c>
      <c r="K21" s="158">
        <f t="shared" si="0"/>
        <v>0</v>
      </c>
      <c r="L21" s="158">
        <f t="shared" si="1"/>
        <v>0</v>
      </c>
      <c r="M21" s="158"/>
      <c r="N21" s="158"/>
      <c r="O21" s="158"/>
      <c r="P21" s="158"/>
      <c r="Q21" s="158">
        <v>100</v>
      </c>
      <c r="R21" s="158">
        <v>0</v>
      </c>
    </row>
    <row r="22" spans="2:20" ht="16.5" customHeight="1" x14ac:dyDescent="0.3">
      <c r="B22" s="154"/>
      <c r="C22" s="155"/>
      <c r="D22" s="155"/>
      <c r="E22" s="155"/>
      <c r="F22" s="141"/>
      <c r="G22" s="151"/>
      <c r="H22" s="178">
        <v>30</v>
      </c>
      <c r="I22" s="197">
        <f>SUM(I15:I21)</f>
        <v>0</v>
      </c>
      <c r="J22" s="198">
        <f>SUM(J15:J21)</f>
        <v>100.00000000000001</v>
      </c>
      <c r="K22" s="199">
        <f>SUM(K15:K21)</f>
        <v>0</v>
      </c>
      <c r="L22" s="200"/>
      <c r="Q22" s="158"/>
      <c r="R22" s="158"/>
      <c r="S22" s="39"/>
    </row>
    <row r="23" spans="2:20" ht="25" customHeight="1" x14ac:dyDescent="0.3">
      <c r="B23" s="530" t="s">
        <v>542</v>
      </c>
      <c r="C23" s="504" t="s">
        <v>304</v>
      </c>
      <c r="D23" s="500" t="s">
        <v>304</v>
      </c>
      <c r="E23" s="44" t="s">
        <v>502</v>
      </c>
      <c r="F23" s="380" t="str">
        <f>IF(F24="","",IF(H23&lt;N23,"Non-Compliant",IF(OR(H23&gt;M23,H23=M23),"Compliant","Partially Compliant")))</f>
        <v/>
      </c>
      <c r="G23" s="425"/>
      <c r="H23" s="205">
        <f>(I25/H25)*100</f>
        <v>0</v>
      </c>
      <c r="I23" s="121"/>
      <c r="J23" s="152"/>
      <c r="K23" s="158"/>
      <c r="L23" s="158"/>
      <c r="M23" s="194">
        <v>90</v>
      </c>
      <c r="N23" s="194">
        <v>75</v>
      </c>
      <c r="O23" s="158"/>
      <c r="P23" s="158"/>
      <c r="Q23" s="158">
        <v>100</v>
      </c>
      <c r="R23" s="158">
        <v>0</v>
      </c>
    </row>
    <row r="24" spans="2:20" ht="66.75" customHeight="1" x14ac:dyDescent="0.3">
      <c r="B24" s="531"/>
      <c r="C24" s="506"/>
      <c r="D24" s="518"/>
      <c r="E24" s="392" t="s">
        <v>159</v>
      </c>
      <c r="F24" s="422"/>
      <c r="G24" s="425"/>
      <c r="H24" s="121"/>
      <c r="I24" s="121">
        <f>(H$25*(K24/100))*J24/100</f>
        <v>0</v>
      </c>
      <c r="J24" s="177">
        <v>100</v>
      </c>
      <c r="K24" s="158">
        <f>SUMIF($M$3:$R$3,L24,M24:R24)</f>
        <v>0</v>
      </c>
      <c r="L24" s="158">
        <f>IF(F24="Compliant",1,IF(F24="Partially Compliant",2,IF(F24="Non-Compliant",3,IF(F24="Not Applicable",4,IF(F24="Yes",5,IF(F24="No",6,0))))))</f>
        <v>0</v>
      </c>
      <c r="M24" s="158"/>
      <c r="N24" s="158"/>
      <c r="O24" s="158"/>
      <c r="P24" s="158"/>
      <c r="Q24" s="158">
        <v>100</v>
      </c>
      <c r="R24" s="158">
        <v>0</v>
      </c>
    </row>
    <row r="25" spans="2:20" ht="15" customHeight="1" x14ac:dyDescent="0.3">
      <c r="B25" s="99"/>
      <c r="C25" s="157"/>
      <c r="D25" s="155"/>
      <c r="E25" s="381"/>
      <c r="F25" s="141"/>
      <c r="G25" s="151"/>
      <c r="H25" s="178">
        <v>5</v>
      </c>
      <c r="I25" s="164">
        <f>I24</f>
        <v>0</v>
      </c>
      <c r="J25" s="168">
        <f>J24</f>
        <v>100</v>
      </c>
      <c r="K25" s="165">
        <f>K24</f>
        <v>0</v>
      </c>
      <c r="L25" s="158"/>
      <c r="M25" s="158"/>
      <c r="N25" s="158"/>
      <c r="O25" s="158"/>
      <c r="P25" s="158"/>
      <c r="Q25" s="158">
        <v>100</v>
      </c>
      <c r="R25" s="158">
        <v>0</v>
      </c>
    </row>
    <row r="26" spans="2:20" ht="25" customHeight="1" x14ac:dyDescent="0.3">
      <c r="B26" s="530" t="s">
        <v>543</v>
      </c>
      <c r="C26" s="512" t="s">
        <v>305</v>
      </c>
      <c r="D26" s="500" t="s">
        <v>306</v>
      </c>
      <c r="E26" s="16" t="s">
        <v>493</v>
      </c>
      <c r="F26" s="380" t="str">
        <f>IF(F27="","",IF(H26&lt;N26,"Non-Compliant",IF(OR(H26&gt;M26,H26=M26),"Compliant","Partially Compliant")))</f>
        <v/>
      </c>
      <c r="G26" s="425"/>
      <c r="H26" s="204">
        <f>(I28/H28)*100</f>
        <v>0</v>
      </c>
      <c r="I26" s="121"/>
      <c r="J26" s="152"/>
      <c r="K26" s="158"/>
      <c r="L26" s="158"/>
      <c r="M26" s="194">
        <v>90</v>
      </c>
      <c r="N26" s="194">
        <v>75</v>
      </c>
      <c r="O26" s="158"/>
      <c r="P26" s="158"/>
      <c r="Q26" s="158">
        <v>100</v>
      </c>
      <c r="R26" s="158">
        <v>0</v>
      </c>
    </row>
    <row r="27" spans="2:20" ht="61.5" customHeight="1" x14ac:dyDescent="0.3">
      <c r="B27" s="531"/>
      <c r="C27" s="514"/>
      <c r="D27" s="518"/>
      <c r="E27" s="16" t="s">
        <v>160</v>
      </c>
      <c r="F27" s="422"/>
      <c r="G27" s="433"/>
      <c r="H27" s="121"/>
      <c r="I27" s="121">
        <f>(H$28*(K27/100))*J27/100</f>
        <v>0</v>
      </c>
      <c r="J27" s="177">
        <v>100</v>
      </c>
      <c r="K27" s="158">
        <f>SUMIF($M$3:$R$3,L27,M27:R27)</f>
        <v>0</v>
      </c>
      <c r="L27" s="158">
        <f>IF(F27="Compliant",1,IF(F27="Partially Compliant",2,IF(F27="Non-Compliant",3,IF(F27="Not Applicable",4,IF(F27="Yes",5,IF(F27="No",6,0))))))</f>
        <v>0</v>
      </c>
      <c r="M27" s="158"/>
      <c r="N27" s="158"/>
      <c r="O27" s="158"/>
      <c r="P27" s="158"/>
      <c r="Q27" s="158">
        <v>100</v>
      </c>
      <c r="R27" s="158">
        <v>0</v>
      </c>
    </row>
    <row r="28" spans="2:20" ht="14.25" customHeight="1" x14ac:dyDescent="0.3">
      <c r="B28" s="93"/>
      <c r="C28" s="93"/>
      <c r="D28" s="143"/>
      <c r="E28" s="391"/>
      <c r="F28" s="141"/>
      <c r="G28" s="167"/>
      <c r="H28" s="178">
        <v>20</v>
      </c>
      <c r="I28" s="164">
        <f>I27</f>
        <v>0</v>
      </c>
      <c r="J28" s="168">
        <f>J27</f>
        <v>100</v>
      </c>
      <c r="K28" s="165">
        <f>K27</f>
        <v>0</v>
      </c>
      <c r="L28" s="158"/>
      <c r="M28" s="158"/>
      <c r="N28" s="158"/>
      <c r="O28" s="158"/>
      <c r="P28" s="158"/>
      <c r="Q28" s="158"/>
      <c r="R28" s="158"/>
    </row>
    <row r="29" spans="2:20" ht="25" customHeight="1" x14ac:dyDescent="0.3">
      <c r="B29" s="532" t="s">
        <v>88</v>
      </c>
      <c r="C29" s="504" t="s">
        <v>362</v>
      </c>
      <c r="D29" s="502" t="s">
        <v>363</v>
      </c>
      <c r="E29" s="148" t="s">
        <v>503</v>
      </c>
      <c r="F29" s="380" t="str">
        <f>IF(F30="","",IF(H29&lt;N29,"Non-Compliant",IF(OR(H29&gt;M29,H29=M29),"Compliant","Partially Compliant")))</f>
        <v/>
      </c>
      <c r="G29" s="425"/>
      <c r="H29" s="204">
        <f>(I31/H31)*100</f>
        <v>0</v>
      </c>
      <c r="I29" s="121"/>
      <c r="J29" s="152"/>
      <c r="K29" s="158"/>
      <c r="L29" s="158"/>
      <c r="M29" s="194">
        <v>90</v>
      </c>
      <c r="N29" s="194">
        <v>75</v>
      </c>
      <c r="O29" s="158"/>
      <c r="P29" s="158"/>
      <c r="Q29" s="158">
        <v>100</v>
      </c>
      <c r="R29" s="158">
        <v>0</v>
      </c>
    </row>
    <row r="30" spans="2:20" ht="51.75" customHeight="1" x14ac:dyDescent="0.3">
      <c r="B30" s="533"/>
      <c r="C30" s="506"/>
      <c r="D30" s="503"/>
      <c r="E30" s="16" t="s">
        <v>89</v>
      </c>
      <c r="F30" s="434"/>
      <c r="G30" s="425"/>
      <c r="H30" s="121"/>
      <c r="I30" s="121">
        <f>(H$31*(K30/100))*J30/100</f>
        <v>0</v>
      </c>
      <c r="J30" s="177">
        <v>100</v>
      </c>
      <c r="K30" s="158">
        <f>SUMIF($M$3:$R$3,L30,M30:R30)</f>
        <v>0</v>
      </c>
      <c r="L30" s="158">
        <f>IF(F30="Compliant",1,IF(F30="Partially Compliant",2,IF(F30="Non-Compliant",3,IF(F30="Not Applicable",4,IF(F30="Yes",5,IF(F30="No",6,0))))))</f>
        <v>0</v>
      </c>
      <c r="M30" s="158"/>
      <c r="N30" s="158"/>
      <c r="O30" s="158"/>
      <c r="P30" s="158"/>
      <c r="Q30" s="158">
        <v>100</v>
      </c>
      <c r="R30" s="158">
        <v>0</v>
      </c>
    </row>
    <row r="31" spans="2:20" hidden="1" x14ac:dyDescent="0.3">
      <c r="B31" s="105"/>
      <c r="C31" s="193"/>
      <c r="D31" s="188"/>
      <c r="E31" s="188"/>
      <c r="F31" s="254">
        <f>(SUM(I31+I28+I25+I13+I22+I9)/100)*G31</f>
        <v>0</v>
      </c>
      <c r="G31" s="182">
        <v>0.4</v>
      </c>
      <c r="H31" s="178">
        <v>15</v>
      </c>
      <c r="I31" s="164">
        <f>I30</f>
        <v>0</v>
      </c>
      <c r="J31" s="168">
        <f>J30</f>
        <v>100</v>
      </c>
      <c r="K31" s="165">
        <f>K30</f>
        <v>0</v>
      </c>
      <c r="L31" s="158"/>
      <c r="M31" s="158"/>
      <c r="N31" s="158"/>
      <c r="O31" s="158"/>
      <c r="P31" s="158"/>
      <c r="Q31" s="158">
        <v>100</v>
      </c>
      <c r="R31" s="158">
        <v>0</v>
      </c>
      <c r="S31" s="394"/>
      <c r="T31" s="394"/>
    </row>
    <row r="32" spans="2:20" ht="13.5" customHeight="1" x14ac:dyDescent="0.3">
      <c r="B32" s="94"/>
      <c r="C32" s="159"/>
      <c r="D32" s="116"/>
      <c r="E32" s="159"/>
      <c r="F32" s="159"/>
      <c r="G32" s="155"/>
      <c r="H32" s="178"/>
      <c r="I32" s="164"/>
      <c r="J32" s="168"/>
      <c r="K32" s="165"/>
      <c r="L32" s="158"/>
      <c r="M32" s="158"/>
      <c r="N32" s="158"/>
      <c r="O32" s="158"/>
      <c r="P32" s="158"/>
      <c r="Q32" s="158"/>
      <c r="R32" s="158"/>
      <c r="S32" s="394"/>
      <c r="T32" s="394"/>
    </row>
    <row r="33" spans="2:18" x14ac:dyDescent="0.3">
      <c r="B33" s="516" t="s">
        <v>22</v>
      </c>
      <c r="C33" s="517"/>
      <c r="D33" s="517"/>
      <c r="E33" s="517"/>
      <c r="F33" s="517"/>
      <c r="G33" s="89"/>
      <c r="H33" s="168">
        <f>SUM(H31+H28+H25+H22+H9+H13)</f>
        <v>100</v>
      </c>
      <c r="I33" s="195"/>
      <c r="J33" s="201"/>
      <c r="K33" s="201"/>
      <c r="L33" s="201"/>
      <c r="M33" s="201"/>
      <c r="N33" s="201"/>
      <c r="O33" s="39"/>
      <c r="P33" s="39"/>
      <c r="Q33" s="152"/>
      <c r="R33" s="152"/>
    </row>
    <row r="34" spans="2:18" ht="68.25" customHeight="1" x14ac:dyDescent="0.3">
      <c r="B34" s="326" t="s">
        <v>141</v>
      </c>
      <c r="C34" s="149" t="s">
        <v>364</v>
      </c>
      <c r="D34" s="68" t="s">
        <v>365</v>
      </c>
      <c r="E34" s="1" t="s">
        <v>504</v>
      </c>
      <c r="F34" s="153" t="str">
        <f>IF(F35="","",IF(H34&lt;N34,"Non-Compliant",IF(OR(H34&gt;M34,H34=M34),"Compliant","Partially Compliant")))</f>
        <v/>
      </c>
      <c r="G34" s="427" t="s">
        <v>174</v>
      </c>
      <c r="H34" s="205">
        <f>(I42/H42)*100</f>
        <v>0</v>
      </c>
      <c r="I34" s="121"/>
      <c r="J34" s="152"/>
      <c r="K34" s="158"/>
      <c r="L34" s="158"/>
      <c r="M34" s="194">
        <v>90</v>
      </c>
      <c r="N34" s="194">
        <v>75</v>
      </c>
      <c r="O34" s="158"/>
      <c r="P34" s="158"/>
      <c r="Q34" s="152">
        <v>100</v>
      </c>
      <c r="R34" s="158">
        <v>0</v>
      </c>
    </row>
    <row r="35" spans="2:18" ht="66.75" customHeight="1" x14ac:dyDescent="0.3">
      <c r="B35" s="324" t="s">
        <v>204</v>
      </c>
      <c r="C35" s="305" t="s">
        <v>366</v>
      </c>
      <c r="D35" s="416" t="s">
        <v>366</v>
      </c>
      <c r="E35" s="16" t="s">
        <v>72</v>
      </c>
      <c r="F35" s="435"/>
      <c r="G35" s="426"/>
      <c r="H35" s="121"/>
      <c r="I35" s="132">
        <f>(H$42*(K35/100))*J35/100</f>
        <v>0</v>
      </c>
      <c r="J35" s="177">
        <f>100/7</f>
        <v>14.285714285714286</v>
      </c>
      <c r="K35" s="158">
        <f>SUMIF($M$3:$R$3,L35,M35:R35)</f>
        <v>0</v>
      </c>
      <c r="L35" s="158">
        <f>IF(F35="Compliant",1,IF(F35="Partially Compliant",2,IF(F35="Non-Compliant",3,IF(F35="Not Applicable",4,IF(F35="Yes",5,IF(F35="No",6,0))))))</f>
        <v>0</v>
      </c>
      <c r="M35" s="158"/>
      <c r="N35" s="158"/>
      <c r="O35" s="158"/>
      <c r="P35" s="158"/>
      <c r="Q35" s="158">
        <v>100</v>
      </c>
      <c r="R35" s="158">
        <v>0</v>
      </c>
    </row>
    <row r="36" spans="2:18" ht="72" customHeight="1" x14ac:dyDescent="0.3">
      <c r="B36" s="324" t="s">
        <v>436</v>
      </c>
      <c r="C36" s="242" t="s">
        <v>367</v>
      </c>
      <c r="D36" s="112" t="s">
        <v>368</v>
      </c>
      <c r="E36" s="1" t="s">
        <v>73</v>
      </c>
      <c r="F36" s="435"/>
      <c r="G36" s="426"/>
      <c r="H36" s="161"/>
      <c r="I36" s="132">
        <f t="shared" ref="I36:I41" si="4">(H$42*(K36/100))*J36/100</f>
        <v>0</v>
      </c>
      <c r="J36" s="177">
        <f t="shared" ref="J36:J41" si="5">100/7</f>
        <v>14.285714285714286</v>
      </c>
      <c r="K36" s="158">
        <f t="shared" ref="K36:K41" si="6">SUMIF($M$3:$R$3,L36,M36:R36)</f>
        <v>0</v>
      </c>
      <c r="L36" s="158">
        <f t="shared" ref="L36:L41" si="7">IF(F36="Compliant",1,IF(F36="Partially Compliant",2,IF(F36="Non-Compliant",3,IF(F36="Not Applicable",4,IF(F36="Yes",5,IF(F36="No",6,0))))))</f>
        <v>0</v>
      </c>
      <c r="M36" s="158"/>
      <c r="N36" s="158"/>
      <c r="O36" s="158"/>
      <c r="P36" s="158"/>
      <c r="Q36" s="158">
        <v>100</v>
      </c>
      <c r="R36" s="158">
        <v>0</v>
      </c>
    </row>
    <row r="37" spans="2:18" ht="46.5" customHeight="1" x14ac:dyDescent="0.3">
      <c r="B37" s="324" t="s">
        <v>205</v>
      </c>
      <c r="C37" s="242" t="s">
        <v>478</v>
      </c>
      <c r="D37" s="243" t="s">
        <v>478</v>
      </c>
      <c r="E37" s="1" t="s">
        <v>74</v>
      </c>
      <c r="F37" s="418"/>
      <c r="G37" s="426"/>
      <c r="H37" s="161"/>
      <c r="I37" s="132">
        <f t="shared" si="4"/>
        <v>0</v>
      </c>
      <c r="J37" s="177">
        <f t="shared" si="5"/>
        <v>14.285714285714286</v>
      </c>
      <c r="K37" s="158">
        <f t="shared" si="6"/>
        <v>0</v>
      </c>
      <c r="L37" s="158">
        <f t="shared" si="7"/>
        <v>0</v>
      </c>
      <c r="M37" s="158"/>
      <c r="N37" s="158"/>
      <c r="O37" s="158"/>
      <c r="P37" s="158"/>
      <c r="Q37" s="158">
        <v>100</v>
      </c>
      <c r="R37" s="158">
        <v>0</v>
      </c>
    </row>
    <row r="38" spans="2:18" ht="76.5" customHeight="1" x14ac:dyDescent="0.3">
      <c r="B38" s="324" t="s">
        <v>206</v>
      </c>
      <c r="C38" s="242" t="s">
        <v>307</v>
      </c>
      <c r="D38" s="303" t="s">
        <v>308</v>
      </c>
      <c r="E38" s="1" t="s">
        <v>75</v>
      </c>
      <c r="F38" s="435"/>
      <c r="G38" s="426"/>
      <c r="H38" s="161"/>
      <c r="I38" s="132">
        <f t="shared" si="4"/>
        <v>0</v>
      </c>
      <c r="J38" s="177">
        <f t="shared" si="5"/>
        <v>14.285714285714286</v>
      </c>
      <c r="K38" s="158">
        <f t="shared" si="6"/>
        <v>0</v>
      </c>
      <c r="L38" s="158">
        <f t="shared" si="7"/>
        <v>0</v>
      </c>
      <c r="M38" s="158"/>
      <c r="N38" s="158"/>
      <c r="O38" s="158"/>
      <c r="P38" s="158"/>
      <c r="Q38" s="158">
        <v>100</v>
      </c>
      <c r="R38" s="158">
        <v>0</v>
      </c>
    </row>
    <row r="39" spans="2:18" ht="66.75" customHeight="1" x14ac:dyDescent="0.3">
      <c r="B39" s="324" t="s">
        <v>207</v>
      </c>
      <c r="C39" s="242" t="s">
        <v>309</v>
      </c>
      <c r="D39" s="304" t="s">
        <v>309</v>
      </c>
      <c r="E39" s="16" t="s">
        <v>161</v>
      </c>
      <c r="F39" s="435"/>
      <c r="G39" s="426"/>
      <c r="H39" s="121"/>
      <c r="I39" s="132">
        <f t="shared" si="4"/>
        <v>0</v>
      </c>
      <c r="J39" s="177">
        <f t="shared" si="5"/>
        <v>14.285714285714286</v>
      </c>
      <c r="K39" s="158">
        <f t="shared" si="6"/>
        <v>0</v>
      </c>
      <c r="L39" s="158">
        <f t="shared" si="7"/>
        <v>0</v>
      </c>
      <c r="M39" s="158"/>
      <c r="N39" s="158"/>
      <c r="O39" s="158"/>
      <c r="P39" s="158"/>
      <c r="Q39" s="158">
        <v>100</v>
      </c>
      <c r="R39" s="158">
        <v>0</v>
      </c>
    </row>
    <row r="40" spans="2:18" ht="97.5" customHeight="1" x14ac:dyDescent="0.3">
      <c r="B40" s="324" t="s">
        <v>208</v>
      </c>
      <c r="C40" s="242" t="s">
        <v>369</v>
      </c>
      <c r="D40" s="304" t="s">
        <v>369</v>
      </c>
      <c r="E40" s="16" t="s">
        <v>76</v>
      </c>
      <c r="F40" s="435"/>
      <c r="G40" s="426"/>
      <c r="H40" s="121"/>
      <c r="I40" s="132">
        <f t="shared" si="4"/>
        <v>0</v>
      </c>
      <c r="J40" s="177">
        <f t="shared" si="5"/>
        <v>14.285714285714286</v>
      </c>
      <c r="K40" s="158">
        <f t="shared" si="6"/>
        <v>0</v>
      </c>
      <c r="L40" s="158">
        <f t="shared" si="7"/>
        <v>0</v>
      </c>
      <c r="M40" s="158"/>
      <c r="N40" s="158"/>
      <c r="O40" s="158"/>
      <c r="P40" s="158"/>
      <c r="Q40" s="158">
        <v>100</v>
      </c>
      <c r="R40" s="158">
        <v>0</v>
      </c>
    </row>
    <row r="41" spans="2:18" ht="42.75" customHeight="1" x14ac:dyDescent="0.3">
      <c r="B41" s="325" t="s">
        <v>209</v>
      </c>
      <c r="C41" s="113" t="s">
        <v>310</v>
      </c>
      <c r="D41" s="115" t="s">
        <v>311</v>
      </c>
      <c r="E41" s="44" t="s">
        <v>544</v>
      </c>
      <c r="F41" s="435"/>
      <c r="G41" s="426"/>
      <c r="H41" s="121"/>
      <c r="I41" s="132">
        <f t="shared" si="4"/>
        <v>0</v>
      </c>
      <c r="J41" s="177">
        <f t="shared" si="5"/>
        <v>14.285714285714286</v>
      </c>
      <c r="K41" s="158">
        <f t="shared" si="6"/>
        <v>0</v>
      </c>
      <c r="L41" s="158">
        <f t="shared" si="7"/>
        <v>0</v>
      </c>
      <c r="M41" s="158"/>
      <c r="N41" s="158"/>
      <c r="O41" s="158"/>
      <c r="P41" s="158"/>
      <c r="Q41" s="158">
        <v>100</v>
      </c>
      <c r="R41" s="158">
        <v>0</v>
      </c>
    </row>
    <row r="42" spans="2:18" s="162" customFormat="1" ht="15" customHeight="1" x14ac:dyDescent="0.25">
      <c r="B42" s="154"/>
      <c r="C42" s="157"/>
      <c r="D42" s="155"/>
      <c r="E42" s="143"/>
      <c r="F42" s="141"/>
      <c r="G42" s="143"/>
      <c r="H42" s="178">
        <v>40</v>
      </c>
      <c r="I42" s="164">
        <f>SUM(I35:I41)</f>
        <v>0</v>
      </c>
      <c r="J42" s="165">
        <f>SUM(J35:J41)</f>
        <v>100.00000000000001</v>
      </c>
      <c r="K42" s="165">
        <v>700</v>
      </c>
      <c r="L42" s="158"/>
      <c r="M42" s="158"/>
      <c r="N42" s="158"/>
      <c r="Q42" s="158"/>
      <c r="R42" s="158"/>
    </row>
    <row r="43" spans="2:18" ht="25" customHeight="1" x14ac:dyDescent="0.3">
      <c r="B43" s="530" t="s">
        <v>545</v>
      </c>
      <c r="C43" s="72"/>
      <c r="D43" s="68"/>
      <c r="E43" s="16" t="s">
        <v>495</v>
      </c>
      <c r="F43" s="153" t="str">
        <f>IF(F44="","",IF(H43&lt;N43,"Non-Compliant",IF(OR(H43&gt;M43,H43=M43),"Compliant","Partially Compliant")))</f>
        <v/>
      </c>
      <c r="G43" s="426"/>
      <c r="H43" s="204">
        <f>(I46/H46)*100</f>
        <v>0</v>
      </c>
      <c r="I43" s="121"/>
      <c r="J43" s="158"/>
      <c r="K43" s="158"/>
      <c r="L43" s="158"/>
      <c r="M43" s="194">
        <v>90</v>
      </c>
      <c r="N43" s="194">
        <v>75</v>
      </c>
      <c r="O43" s="158"/>
      <c r="P43" s="158"/>
      <c r="Q43" s="158">
        <v>100</v>
      </c>
      <c r="R43" s="158">
        <v>0</v>
      </c>
    </row>
    <row r="44" spans="2:18" ht="78" customHeight="1" x14ac:dyDescent="0.3">
      <c r="B44" s="536"/>
      <c r="C44" s="242" t="s">
        <v>370</v>
      </c>
      <c r="D44" s="112" t="s">
        <v>371</v>
      </c>
      <c r="E44" s="16" t="s">
        <v>160</v>
      </c>
      <c r="F44" s="418"/>
      <c r="G44" s="456"/>
      <c r="H44" s="121"/>
      <c r="I44" s="121">
        <f>(H$46*(K44/100))*J44/100</f>
        <v>0</v>
      </c>
      <c r="J44" s="177">
        <v>50</v>
      </c>
      <c r="K44" s="158">
        <f>SUMIF($M$3:$R$3,L44,M44:R44)</f>
        <v>0</v>
      </c>
      <c r="L44" s="158">
        <f>IF(F44="Compliant",1,IF(F44="Partially Compliant",2,IF(F44="Non-Compliant",3,IF(F44="Not Applicable",4,IF(F44="Yes",5,IF(F44="No",6,0))))))</f>
        <v>0</v>
      </c>
      <c r="M44" s="158"/>
      <c r="N44" s="158"/>
      <c r="O44" s="158"/>
      <c r="P44" s="158"/>
      <c r="Q44" s="158">
        <v>100</v>
      </c>
      <c r="R44" s="158">
        <v>0</v>
      </c>
    </row>
    <row r="45" spans="2:18" ht="119.25" customHeight="1" x14ac:dyDescent="0.3">
      <c r="B45" s="531"/>
      <c r="C45" s="95" t="s">
        <v>372</v>
      </c>
      <c r="D45" s="52" t="s">
        <v>372</v>
      </c>
      <c r="E45" s="16" t="s">
        <v>296</v>
      </c>
      <c r="F45" s="418"/>
      <c r="G45" s="456"/>
      <c r="H45" s="121"/>
      <c r="I45" s="121">
        <f>(H$46*(K45/100))*J45/100</f>
        <v>0</v>
      </c>
      <c r="J45" s="177">
        <v>50</v>
      </c>
      <c r="K45" s="158">
        <f>SUMIF($M$3:$R$3,L45,M45:R45)</f>
        <v>0</v>
      </c>
      <c r="L45" s="158">
        <f>IF(F45="Compliant",1,IF(F45="Partially Compliant",2,IF(F45="Non-Compliant",3,IF(F45="Not Applicable",4,IF(F45="Yes",5,IF(F45="No",6,0))))))</f>
        <v>0</v>
      </c>
      <c r="M45" s="158"/>
      <c r="N45" s="158"/>
      <c r="O45" s="158"/>
      <c r="P45" s="158"/>
      <c r="Q45" s="158">
        <v>100</v>
      </c>
      <c r="R45" s="158">
        <v>0</v>
      </c>
    </row>
    <row r="46" spans="2:18" ht="15.75" hidden="1" customHeight="1" x14ac:dyDescent="0.3">
      <c r="B46" s="105"/>
      <c r="C46" s="142"/>
      <c r="D46" s="142"/>
      <c r="E46" s="142"/>
      <c r="F46" s="254">
        <f>(SUM(I46+I42)/100)*G46</f>
        <v>0</v>
      </c>
      <c r="G46" s="182">
        <v>0.3</v>
      </c>
      <c r="H46" s="178">
        <v>60</v>
      </c>
      <c r="I46" s="164">
        <f>SUM(I44+I45)</f>
        <v>0</v>
      </c>
      <c r="J46" s="165">
        <f>SUM(J45+J44)</f>
        <v>100</v>
      </c>
      <c r="K46" s="165">
        <f>SUM(K45+K44)</f>
        <v>0</v>
      </c>
      <c r="L46" s="158"/>
      <c r="M46" s="158"/>
      <c r="N46" s="158"/>
      <c r="O46" s="158"/>
      <c r="P46" s="158"/>
      <c r="Q46" s="158"/>
      <c r="R46" s="158"/>
    </row>
    <row r="47" spans="2:18" ht="15.75" customHeight="1" x14ac:dyDescent="0.3">
      <c r="B47" s="94"/>
      <c r="C47" s="140"/>
      <c r="D47" s="140"/>
      <c r="E47" s="159"/>
      <c r="F47" s="349"/>
      <c r="G47" s="209"/>
      <c r="H47" s="178"/>
      <c r="I47" s="164"/>
      <c r="J47" s="165"/>
      <c r="K47" s="165"/>
      <c r="L47" s="158"/>
      <c r="M47" s="158"/>
      <c r="N47" s="158"/>
      <c r="O47" s="158"/>
      <c r="P47" s="158"/>
      <c r="Q47" s="158"/>
      <c r="R47" s="158"/>
    </row>
    <row r="48" spans="2:18" x14ac:dyDescent="0.3">
      <c r="B48" s="516" t="s">
        <v>23</v>
      </c>
      <c r="C48" s="517"/>
      <c r="D48" s="517"/>
      <c r="E48" s="517"/>
      <c r="F48" s="517"/>
      <c r="G48" s="65"/>
      <c r="H48" s="165">
        <f>SUM(H46+H42)</f>
        <v>100</v>
      </c>
      <c r="I48" s="195"/>
      <c r="Q48" s="158"/>
      <c r="R48" s="158"/>
    </row>
    <row r="49" spans="2:18" ht="25" customHeight="1" x14ac:dyDescent="0.3">
      <c r="B49" s="530" t="s">
        <v>546</v>
      </c>
      <c r="C49" s="504" t="s">
        <v>180</v>
      </c>
      <c r="D49" s="500" t="s">
        <v>181</v>
      </c>
      <c r="E49" s="16" t="s">
        <v>505</v>
      </c>
      <c r="F49" s="153" t="str">
        <f>IF(F50="","",IF(H49&lt;N49,"Non-Compliant",IF(OR(H49&gt;M49,H49=M49),"Compliant","Partially Compliant")))</f>
        <v/>
      </c>
      <c r="G49" s="425"/>
      <c r="H49" s="205">
        <f>(I51/H51)*100</f>
        <v>0</v>
      </c>
      <c r="I49" s="121"/>
      <c r="J49" s="158"/>
      <c r="K49" s="158"/>
      <c r="L49" s="158"/>
      <c r="M49" s="194">
        <v>90</v>
      </c>
      <c r="N49" s="194">
        <v>75</v>
      </c>
      <c r="O49" s="158"/>
      <c r="P49" s="158"/>
      <c r="Q49" s="158">
        <v>100</v>
      </c>
      <c r="R49" s="158">
        <v>0</v>
      </c>
    </row>
    <row r="50" spans="2:18" ht="58.5" customHeight="1" x14ac:dyDescent="0.3">
      <c r="B50" s="531"/>
      <c r="C50" s="506"/>
      <c r="D50" s="518"/>
      <c r="E50" s="16" t="s">
        <v>165</v>
      </c>
      <c r="F50" s="435"/>
      <c r="G50" s="425"/>
      <c r="H50" s="121"/>
      <c r="I50" s="121">
        <f>(H$51*(K50/100))*J50/100</f>
        <v>0</v>
      </c>
      <c r="J50" s="177">
        <v>100</v>
      </c>
      <c r="K50" s="158">
        <f>SUMIF($M$3:$R$3,L50,M50:R50)</f>
        <v>0</v>
      </c>
      <c r="L50" s="158">
        <f>IF(F50="Compliant",1,IF(F50="Partially Compliant",2,IF(F50="Non-Compliant",3,IF(F50="Not Applicable",4,IF(F50="Yes",5,IF(F50="No",6,0))))))</f>
        <v>0</v>
      </c>
      <c r="M50" s="158"/>
      <c r="N50" s="158"/>
      <c r="O50" s="158"/>
      <c r="P50" s="158"/>
      <c r="Q50" s="158">
        <v>100</v>
      </c>
      <c r="R50" s="158">
        <v>0</v>
      </c>
    </row>
    <row r="51" spans="2:18" ht="15.75" customHeight="1" x14ac:dyDescent="0.3">
      <c r="B51" s="99"/>
      <c r="C51" s="142"/>
      <c r="D51" s="142"/>
      <c r="E51" s="155"/>
      <c r="F51" s="141"/>
      <c r="G51" s="151"/>
      <c r="H51" s="178">
        <v>40</v>
      </c>
      <c r="I51" s="164">
        <f>I50</f>
        <v>0</v>
      </c>
      <c r="J51" s="165">
        <f>J50</f>
        <v>100</v>
      </c>
      <c r="K51" s="165">
        <f>K50</f>
        <v>0</v>
      </c>
      <c r="L51" s="158"/>
      <c r="M51" s="158"/>
      <c r="N51" s="158"/>
      <c r="O51" s="158"/>
      <c r="P51" s="158"/>
      <c r="Q51" s="158">
        <v>100</v>
      </c>
      <c r="R51" s="158">
        <v>0</v>
      </c>
    </row>
    <row r="52" spans="2:18" ht="25" customHeight="1" x14ac:dyDescent="0.3">
      <c r="B52" s="532" t="s">
        <v>55</v>
      </c>
      <c r="C52" s="117"/>
      <c r="D52" s="91"/>
      <c r="E52" s="16" t="s">
        <v>496</v>
      </c>
      <c r="F52" s="153" t="str">
        <f>IF(F53="","",IF(H52&lt;N52,"Non-Compliant",IF(OR(H52&gt;M52,H52=M52),"Compliant","Partially Compliant")))</f>
        <v/>
      </c>
      <c r="G52" s="426"/>
      <c r="H52" s="183">
        <f>(I56/H56)*100</f>
        <v>0</v>
      </c>
      <c r="I52" s="121"/>
      <c r="J52" s="158"/>
      <c r="K52" s="158"/>
      <c r="L52" s="158"/>
      <c r="M52" s="194">
        <v>90</v>
      </c>
      <c r="N52" s="194">
        <v>75</v>
      </c>
      <c r="O52" s="163"/>
      <c r="P52" s="163"/>
      <c r="Q52" s="158">
        <v>100</v>
      </c>
      <c r="R52" s="158">
        <v>0</v>
      </c>
    </row>
    <row r="53" spans="2:18" ht="36.75" customHeight="1" x14ac:dyDescent="0.3">
      <c r="B53" s="537"/>
      <c r="C53" s="520" t="s">
        <v>373</v>
      </c>
      <c r="D53" s="519" t="s">
        <v>374</v>
      </c>
      <c r="E53" s="2" t="s">
        <v>154</v>
      </c>
      <c r="F53" s="435"/>
      <c r="G53" s="426"/>
      <c r="H53" s="161"/>
      <c r="I53" s="121">
        <f>(H$56*(K53/100))*J53/100</f>
        <v>0</v>
      </c>
      <c r="J53" s="177">
        <f>100/3</f>
        <v>33.333333333333336</v>
      </c>
      <c r="K53" s="158">
        <f>SUMIF($M$3:$R$3,L53,M53:R53)</f>
        <v>0</v>
      </c>
      <c r="L53" s="158">
        <f>IF(F53="Compliant",1,IF(F53="Partially Compliant",2,IF(F53="Non-Compliant",3,IF(F53="Not Applicable",4,IF(F53="Yes",5,IF(F53="No",6,0))))))</f>
        <v>0</v>
      </c>
      <c r="M53" s="158"/>
      <c r="N53" s="158"/>
      <c r="O53" s="163"/>
      <c r="P53" s="163"/>
      <c r="Q53" s="158">
        <v>100</v>
      </c>
      <c r="R53" s="158">
        <v>0</v>
      </c>
    </row>
    <row r="54" spans="2:18" ht="36.75" customHeight="1" x14ac:dyDescent="0.3">
      <c r="B54" s="537"/>
      <c r="C54" s="520"/>
      <c r="D54" s="519"/>
      <c r="E54" s="2" t="s">
        <v>153</v>
      </c>
      <c r="F54" s="435"/>
      <c r="G54" s="426"/>
      <c r="H54" s="121"/>
      <c r="I54" s="121">
        <f>(H$56*(K54/100))*J54/100</f>
        <v>0</v>
      </c>
      <c r="J54" s="177">
        <f>100/3</f>
        <v>33.333333333333336</v>
      </c>
      <c r="K54" s="158">
        <f>SUMIF($M$3:$R$3,L54,M54:R54)</f>
        <v>0</v>
      </c>
      <c r="L54" s="158">
        <f>IF(F54="Compliant",1,IF(F54="Partially Compliant",2,IF(F54="Non-Compliant",3,IF(F54="Not Applicable",4,IF(F54="Yes",5,IF(F54="No",6,0))))))</f>
        <v>0</v>
      </c>
      <c r="M54" s="158"/>
      <c r="N54" s="158"/>
      <c r="O54" s="163"/>
      <c r="P54" s="163"/>
      <c r="Q54" s="158">
        <v>100</v>
      </c>
      <c r="R54" s="158">
        <v>0</v>
      </c>
    </row>
    <row r="55" spans="2:18" ht="46.5" customHeight="1" x14ac:dyDescent="0.3">
      <c r="B55" s="533"/>
      <c r="C55" s="71" t="s">
        <v>375</v>
      </c>
      <c r="D55" s="51" t="s">
        <v>312</v>
      </c>
      <c r="E55" s="2" t="s">
        <v>59</v>
      </c>
      <c r="F55" s="435"/>
      <c r="G55" s="436"/>
      <c r="H55" s="121"/>
      <c r="I55" s="121">
        <f>(H$56*(K55/100))*J55/100</f>
        <v>0</v>
      </c>
      <c r="J55" s="177">
        <f>100/3</f>
        <v>33.333333333333336</v>
      </c>
      <c r="K55" s="158">
        <f>SUMIF($M$3:$R$3,L55,M55:R55)</f>
        <v>0</v>
      </c>
      <c r="L55" s="158">
        <f>IF(F55="Compliant",1,IF(F55="Partially Compliant",2,IF(F55="Non-Compliant",3,IF(F55="Not Applicable",4,IF(F55="Yes",5,IF(F55="No",6,0))))))</f>
        <v>0</v>
      </c>
      <c r="M55" s="158"/>
      <c r="N55" s="158"/>
      <c r="O55" s="163"/>
      <c r="P55" s="163"/>
      <c r="Q55" s="158">
        <v>100</v>
      </c>
      <c r="R55" s="158">
        <v>0</v>
      </c>
    </row>
    <row r="56" spans="2:18" ht="14.25" customHeight="1" x14ac:dyDescent="0.3">
      <c r="B56" s="93"/>
      <c r="C56" s="99"/>
      <c r="D56" s="99"/>
      <c r="E56" s="169"/>
      <c r="F56" s="141"/>
      <c r="G56" s="143"/>
      <c r="H56" s="178">
        <v>30</v>
      </c>
      <c r="I56" s="164">
        <f>SUM(I53:I55)</f>
        <v>0</v>
      </c>
      <c r="J56" s="168">
        <f>SUM(J53:J55)</f>
        <v>100</v>
      </c>
      <c r="K56" s="165">
        <f>SUM(K53:K55)</f>
        <v>0</v>
      </c>
      <c r="L56" s="158"/>
      <c r="M56" s="158"/>
      <c r="N56" s="158"/>
      <c r="O56" s="163"/>
      <c r="P56" s="163"/>
      <c r="Q56" s="158"/>
      <c r="R56" s="158"/>
    </row>
    <row r="57" spans="2:18" ht="25" customHeight="1" x14ac:dyDescent="0.3">
      <c r="B57" s="497" t="s">
        <v>547</v>
      </c>
      <c r="C57" s="504" t="s">
        <v>182</v>
      </c>
      <c r="D57" s="500" t="s">
        <v>548</v>
      </c>
      <c r="E57" s="44" t="s">
        <v>498</v>
      </c>
      <c r="F57" s="153" t="str">
        <f>IF(F58="","",IF(H57&lt;N57,"Non-Compliant",IF(OR(H57&gt;M57,H57=M57),"Compliant","Partially Compliant")))</f>
        <v/>
      </c>
      <c r="G57" s="425"/>
      <c r="H57" s="205">
        <f>(I59/H59)*100</f>
        <v>0</v>
      </c>
      <c r="I57" s="152"/>
      <c r="J57" s="152"/>
      <c r="K57" s="158"/>
      <c r="L57" s="158"/>
      <c r="M57" s="194">
        <v>90</v>
      </c>
      <c r="N57" s="194">
        <v>75</v>
      </c>
      <c r="O57" s="158"/>
      <c r="P57" s="158"/>
      <c r="Q57" s="158">
        <v>100</v>
      </c>
      <c r="R57" s="158">
        <v>0</v>
      </c>
    </row>
    <row r="58" spans="2:18" ht="110.25" customHeight="1" x14ac:dyDescent="0.3">
      <c r="B58" s="499"/>
      <c r="C58" s="506"/>
      <c r="D58" s="518"/>
      <c r="E58" s="150" t="s">
        <v>166</v>
      </c>
      <c r="F58" s="435"/>
      <c r="G58" s="425"/>
      <c r="H58" s="161"/>
      <c r="I58" s="152">
        <f>(H$59*(K58/100))*J58/100</f>
        <v>0</v>
      </c>
      <c r="J58" s="177">
        <v>100</v>
      </c>
      <c r="K58" s="158">
        <f>SUMIF($M$3:$R$3,L58,M58:R58)</f>
        <v>0</v>
      </c>
      <c r="L58" s="158">
        <f>IF(F58="Compliant",1,IF(F58="Partially Compliant",2,IF(F58="Non-Compliant",3,IF(F58="Not Applicable",4,IF(F58="Yes",5,IF(F58="No",6,0))))))</f>
        <v>0</v>
      </c>
      <c r="M58" s="158"/>
      <c r="N58" s="158"/>
      <c r="O58" s="158"/>
      <c r="P58" s="158"/>
      <c r="Q58" s="158">
        <v>100</v>
      </c>
      <c r="R58" s="158">
        <v>0</v>
      </c>
    </row>
    <row r="59" spans="2:18" s="404" customFormat="1" ht="36.75" hidden="1" customHeight="1" x14ac:dyDescent="0.3">
      <c r="B59" s="398"/>
      <c r="C59" s="397"/>
      <c r="D59" s="397"/>
      <c r="E59" s="397"/>
      <c r="F59" s="449">
        <f>(SUM(I59+I56+I51)/100)*G59</f>
        <v>0</v>
      </c>
      <c r="G59" s="399">
        <v>0.3</v>
      </c>
      <c r="H59" s="400">
        <v>30</v>
      </c>
      <c r="I59" s="401">
        <f>I58</f>
        <v>0</v>
      </c>
      <c r="J59" s="401">
        <f>J58</f>
        <v>100</v>
      </c>
      <c r="K59" s="402">
        <f>K58</f>
        <v>0</v>
      </c>
      <c r="L59" s="403"/>
      <c r="M59" s="403"/>
      <c r="N59" s="403"/>
      <c r="O59" s="403"/>
      <c r="P59" s="403"/>
      <c r="Q59" s="403">
        <v>100</v>
      </c>
      <c r="R59" s="403">
        <v>0</v>
      </c>
    </row>
    <row r="60" spans="2:18" ht="14.25" customHeight="1" x14ac:dyDescent="0.3">
      <c r="B60" s="140"/>
      <c r="C60" s="159"/>
      <c r="D60" s="159"/>
      <c r="E60" s="170"/>
      <c r="F60" s="172"/>
      <c r="G60" s="171"/>
      <c r="H60" s="165">
        <f>SUM(H59+H56+H51)</f>
        <v>100</v>
      </c>
      <c r="I60" s="168"/>
      <c r="J60" s="168"/>
      <c r="K60" s="165"/>
      <c r="L60" s="158"/>
      <c r="M60" s="158"/>
      <c r="N60" s="158"/>
      <c r="O60" s="158"/>
      <c r="P60" s="158"/>
      <c r="Q60" s="158"/>
      <c r="R60" s="158"/>
    </row>
    <row r="61" spans="2:18" ht="25.5" customHeight="1" x14ac:dyDescent="0.3">
      <c r="B61" s="327" t="s">
        <v>174</v>
      </c>
      <c r="C61" s="267"/>
      <c r="D61" s="267"/>
      <c r="E61" s="268" t="s">
        <v>575</v>
      </c>
      <c r="F61" s="207" t="str">
        <f>IF(H61=0,"",IF(H61&lt;N61,"Non-Compliant",IF(H61&gt;M61,"Compliant","Partially Compliant")))</f>
        <v/>
      </c>
      <c r="G61" s="339"/>
      <c r="H61" s="206">
        <f>SUM(F46,F59,F31)*100</f>
        <v>0</v>
      </c>
      <c r="I61" s="181"/>
      <c r="J61" s="181"/>
      <c r="K61" s="128"/>
      <c r="L61" s="128"/>
      <c r="M61" s="194">
        <v>90</v>
      </c>
      <c r="N61" s="221">
        <v>75</v>
      </c>
      <c r="O61" s="131">
        <v>0</v>
      </c>
      <c r="P61" s="132">
        <v>100</v>
      </c>
      <c r="Q61" s="152"/>
      <c r="R61" s="39"/>
    </row>
    <row r="62" spans="2:18" x14ac:dyDescent="0.3">
      <c r="B62" s="55" t="s">
        <v>20</v>
      </c>
      <c r="C62" s="61"/>
      <c r="D62" s="56"/>
    </row>
    <row r="66" spans="4:4" x14ac:dyDescent="0.3">
      <c r="D66" s="430"/>
    </row>
  </sheetData>
  <sheetProtection algorithmName="SHA-512" hashValue="SR1dlhZaX1wnzCv5ucQVHqDEHaGtK2T/V3s3y2LuGN9pCi+MZfK4ngqQgB3ltHNmphBeHqyS7Ywmvnrxt1DBng==" saltValue="xtzoJUMExLIjSJJrOVu6wQ==" spinCount="100000" sheet="1" objects="1" scenarios="1" formatRows="0" selectLockedCells="1"/>
  <mergeCells count="30">
    <mergeCell ref="B33:F33"/>
    <mergeCell ref="B26:B27"/>
    <mergeCell ref="C26:C27"/>
    <mergeCell ref="D26:D27"/>
    <mergeCell ref="B29:B30"/>
    <mergeCell ref="C29:C30"/>
    <mergeCell ref="D29:D30"/>
    <mergeCell ref="G2:G3"/>
    <mergeCell ref="B2:C2"/>
    <mergeCell ref="B5:F5"/>
    <mergeCell ref="B10:B12"/>
    <mergeCell ref="D23:D24"/>
    <mergeCell ref="D6:D8"/>
    <mergeCell ref="C6:C8"/>
    <mergeCell ref="C10:C12"/>
    <mergeCell ref="D10:D12"/>
    <mergeCell ref="B23:B24"/>
    <mergeCell ref="C23:C24"/>
    <mergeCell ref="B6:B8"/>
    <mergeCell ref="B43:B45"/>
    <mergeCell ref="B57:B58"/>
    <mergeCell ref="C57:C58"/>
    <mergeCell ref="D57:D58"/>
    <mergeCell ref="D49:D50"/>
    <mergeCell ref="C49:C50"/>
    <mergeCell ref="B49:B50"/>
    <mergeCell ref="B52:B55"/>
    <mergeCell ref="C53:C54"/>
    <mergeCell ref="D53:D54"/>
    <mergeCell ref="B48:F48"/>
  </mergeCells>
  <conditionalFormatting sqref="F6">
    <cfRule type="containsBlanks" dxfId="155" priority="42">
      <formula>LEN(TRIM(F6))=0</formula>
    </cfRule>
    <cfRule type="containsText" dxfId="154" priority="84" operator="containsText" text="Non-Compliant">
      <formula>NOT(ISERROR(SEARCH("Non-Compliant",F6)))</formula>
    </cfRule>
    <cfRule type="containsText" dxfId="153" priority="85" operator="containsText" text="Partially Compliant">
      <formula>NOT(ISERROR(SEARCH("Partially Compliant",F6)))</formula>
    </cfRule>
    <cfRule type="containsText" dxfId="152" priority="86" operator="containsText" text="Compliant">
      <formula>NOT(ISERROR(SEARCH("Compliant",F6)))</formula>
    </cfRule>
  </conditionalFormatting>
  <conditionalFormatting sqref="F61">
    <cfRule type="containsBlanks" dxfId="151" priority="1">
      <formula>LEN(TRIM(F61))=0</formula>
    </cfRule>
    <cfRule type="containsText" dxfId="150" priority="43" operator="containsText" text="Non-Compliant">
      <formula>NOT(ISERROR(SEARCH("Non-Compliant",F61)))</formula>
    </cfRule>
    <cfRule type="containsText" dxfId="149" priority="44" operator="containsText" text="Partially Compliant">
      <formula>NOT(ISERROR(SEARCH("Partially Compliant",F61)))</formula>
    </cfRule>
    <cfRule type="containsText" dxfId="148" priority="45" operator="containsText" text="Compliant">
      <formula>NOT(ISERROR(SEARCH("Compliant",F61)))</formula>
    </cfRule>
  </conditionalFormatting>
  <conditionalFormatting sqref="F10">
    <cfRule type="containsBlanks" dxfId="147" priority="38">
      <formula>LEN(TRIM(F10))=0</formula>
    </cfRule>
    <cfRule type="containsText" dxfId="146" priority="39" operator="containsText" text="Non-Compliant">
      <formula>NOT(ISERROR(SEARCH("Non-Compliant",F10)))</formula>
    </cfRule>
    <cfRule type="containsText" dxfId="145" priority="40" operator="containsText" text="Partially Compliant">
      <formula>NOT(ISERROR(SEARCH("Partially Compliant",F10)))</formula>
    </cfRule>
    <cfRule type="containsText" dxfId="144" priority="41" operator="containsText" text="Compliant">
      <formula>NOT(ISERROR(SEARCH("Compliant",F10)))</formula>
    </cfRule>
  </conditionalFormatting>
  <conditionalFormatting sqref="F14">
    <cfRule type="containsBlanks" dxfId="143" priority="34">
      <formula>LEN(TRIM(F14))=0</formula>
    </cfRule>
    <cfRule type="containsText" dxfId="142" priority="35" operator="containsText" text="Non-Compliant">
      <formula>NOT(ISERROR(SEARCH("Non-Compliant",F14)))</formula>
    </cfRule>
    <cfRule type="containsText" dxfId="141" priority="36" operator="containsText" text="Partially Compliant">
      <formula>NOT(ISERROR(SEARCH("Partially Compliant",F14)))</formula>
    </cfRule>
    <cfRule type="containsText" dxfId="140" priority="37" operator="containsText" text="Compliant">
      <formula>NOT(ISERROR(SEARCH("Compliant",F14)))</formula>
    </cfRule>
  </conditionalFormatting>
  <conditionalFormatting sqref="F23">
    <cfRule type="containsBlanks" dxfId="139" priority="30">
      <formula>LEN(TRIM(F23))=0</formula>
    </cfRule>
    <cfRule type="containsText" dxfId="138" priority="31" operator="containsText" text="Non-Compliant">
      <formula>NOT(ISERROR(SEARCH("Non-Compliant",F23)))</formula>
    </cfRule>
    <cfRule type="containsText" dxfId="137" priority="32" operator="containsText" text="Partially Compliant">
      <formula>NOT(ISERROR(SEARCH("Partially Compliant",F23)))</formula>
    </cfRule>
    <cfRule type="containsText" dxfId="136" priority="33" operator="containsText" text="Compliant">
      <formula>NOT(ISERROR(SEARCH("Compliant",F23)))</formula>
    </cfRule>
  </conditionalFormatting>
  <conditionalFormatting sqref="F26">
    <cfRule type="containsBlanks" dxfId="135" priority="26">
      <formula>LEN(TRIM(F26))=0</formula>
    </cfRule>
    <cfRule type="containsText" dxfId="134" priority="27" operator="containsText" text="Non-Compliant">
      <formula>NOT(ISERROR(SEARCH("Non-Compliant",F26)))</formula>
    </cfRule>
    <cfRule type="containsText" dxfId="133" priority="28" operator="containsText" text="Partially Compliant">
      <formula>NOT(ISERROR(SEARCH("Partially Compliant",F26)))</formula>
    </cfRule>
    <cfRule type="containsText" dxfId="132" priority="29" operator="containsText" text="Compliant">
      <formula>NOT(ISERROR(SEARCH("Compliant",F26)))</formula>
    </cfRule>
  </conditionalFormatting>
  <conditionalFormatting sqref="F29">
    <cfRule type="containsBlanks" dxfId="131" priority="22">
      <formula>LEN(TRIM(F29))=0</formula>
    </cfRule>
    <cfRule type="containsText" dxfId="130" priority="23" operator="containsText" text="Non-Compliant">
      <formula>NOT(ISERROR(SEARCH("Non-Compliant",F29)))</formula>
    </cfRule>
    <cfRule type="containsText" dxfId="129" priority="24" operator="containsText" text="Partially Compliant">
      <formula>NOT(ISERROR(SEARCH("Partially Compliant",F29)))</formula>
    </cfRule>
    <cfRule type="containsText" dxfId="128" priority="25" operator="containsText" text="Compliant">
      <formula>NOT(ISERROR(SEARCH("Compliant",F29)))</formula>
    </cfRule>
  </conditionalFormatting>
  <conditionalFormatting sqref="F34">
    <cfRule type="containsBlanks" dxfId="127" priority="18">
      <formula>LEN(TRIM(F34))=0</formula>
    </cfRule>
    <cfRule type="containsText" dxfId="126" priority="19" operator="containsText" text="Non-Compliant">
      <formula>NOT(ISERROR(SEARCH("Non-Compliant",F34)))</formula>
    </cfRule>
    <cfRule type="containsText" dxfId="125" priority="20" operator="containsText" text="Partially Compliant">
      <formula>NOT(ISERROR(SEARCH("Partially Compliant",F34)))</formula>
    </cfRule>
    <cfRule type="containsText" dxfId="124" priority="21" operator="containsText" text="Compliant">
      <formula>NOT(ISERROR(SEARCH("Compliant",F34)))</formula>
    </cfRule>
  </conditionalFormatting>
  <conditionalFormatting sqref="F43">
    <cfRule type="containsBlanks" dxfId="123" priority="14">
      <formula>LEN(TRIM(F43))=0</formula>
    </cfRule>
    <cfRule type="containsText" dxfId="122" priority="15" operator="containsText" text="Non-Compliant">
      <formula>NOT(ISERROR(SEARCH("Non-Compliant",F43)))</formula>
    </cfRule>
    <cfRule type="containsText" dxfId="121" priority="16" operator="containsText" text="Partially Compliant">
      <formula>NOT(ISERROR(SEARCH("Partially Compliant",F43)))</formula>
    </cfRule>
    <cfRule type="containsText" dxfId="120" priority="17" operator="containsText" text="Compliant">
      <formula>NOT(ISERROR(SEARCH("Compliant",F43)))</formula>
    </cfRule>
  </conditionalFormatting>
  <conditionalFormatting sqref="F49">
    <cfRule type="containsBlanks" dxfId="119" priority="10">
      <formula>LEN(TRIM(F49))=0</formula>
    </cfRule>
    <cfRule type="containsText" dxfId="118" priority="11" operator="containsText" text="Non-Compliant">
      <formula>NOT(ISERROR(SEARCH("Non-Compliant",F49)))</formula>
    </cfRule>
    <cfRule type="containsText" dxfId="117" priority="12" operator="containsText" text="Partially Compliant">
      <formula>NOT(ISERROR(SEARCH("Partially Compliant",F49)))</formula>
    </cfRule>
    <cfRule type="containsText" dxfId="116" priority="13" operator="containsText" text="Compliant">
      <formula>NOT(ISERROR(SEARCH("Compliant",F49)))</formula>
    </cfRule>
  </conditionalFormatting>
  <conditionalFormatting sqref="F52">
    <cfRule type="containsBlanks" dxfId="115" priority="6">
      <formula>LEN(TRIM(F52))=0</formula>
    </cfRule>
    <cfRule type="containsText" dxfId="114" priority="7" operator="containsText" text="Non-Compliant">
      <formula>NOT(ISERROR(SEARCH("Non-Compliant",F52)))</formula>
    </cfRule>
    <cfRule type="containsText" dxfId="113" priority="8" operator="containsText" text="Partially Compliant">
      <formula>NOT(ISERROR(SEARCH("Partially Compliant",F52)))</formula>
    </cfRule>
    <cfRule type="containsText" dxfId="112" priority="9" operator="containsText" text="Compliant">
      <formula>NOT(ISERROR(SEARCH("Compliant",F52)))</formula>
    </cfRule>
  </conditionalFormatting>
  <conditionalFormatting sqref="F57">
    <cfRule type="containsBlanks" dxfId="111" priority="2">
      <formula>LEN(TRIM(F57))=0</formula>
    </cfRule>
    <cfRule type="containsText" dxfId="110" priority="3" operator="containsText" text="Non-Compliant">
      <formula>NOT(ISERROR(SEARCH("Non-Compliant",F57)))</formula>
    </cfRule>
    <cfRule type="containsText" dxfId="109" priority="4" operator="containsText" text="Partially Compliant">
      <formula>NOT(ISERROR(SEARCH("Partially Compliant",F57)))</formula>
    </cfRule>
    <cfRule type="containsText" dxfId="108" priority="5" operator="containsText" text="Compliant">
      <formula>NOT(ISERROR(SEARCH("Compliant",F57)))</formula>
    </cfRule>
  </conditionalFormatting>
  <pageMargins left="0.70866141732283472" right="0.70866141732283472" top="0.19685039370078741" bottom="0" header="0.31496062992125984" footer="0.31496062992125984"/>
  <pageSetup paperSize="8" scale="64"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list'!$C$3:$C$5</xm:f>
          </x14:formula1>
          <xm:sqref>F15:F21 F50 F7:F8 F53:F55 F60 F24 F27 F30 F35:F41 F44:F45 F58 F11:F12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9"/>
  <sheetViews>
    <sheetView showGridLines="0" topLeftCell="C1" zoomScale="70" zoomScaleNormal="70" workbookViewId="0">
      <pane ySplit="4" topLeftCell="A7" activePane="bottomLeft" state="frozen"/>
      <selection activeCell="B85" sqref="B85"/>
      <selection pane="bottomLeft" activeCell="F10" sqref="F10"/>
    </sheetView>
  </sheetViews>
  <sheetFormatPr defaultColWidth="9" defaultRowHeight="14" x14ac:dyDescent="0.3"/>
  <cols>
    <col min="1" max="1" width="5.58203125" style="20" customWidth="1"/>
    <col min="2" max="2" width="65" style="27" customWidth="1"/>
    <col min="3" max="4" width="45.58203125" style="27" customWidth="1"/>
    <col min="5" max="5" width="47.5" style="27" customWidth="1"/>
    <col min="6" max="6" width="19" style="27" customWidth="1"/>
    <col min="7" max="7" width="46.25" style="394" bestFit="1" customWidth="1"/>
    <col min="8" max="8" width="6.5" style="128" hidden="1" customWidth="1"/>
    <col min="9" max="9" width="2.58203125" style="128" hidden="1" customWidth="1"/>
    <col min="10" max="10" width="3.5" style="128" hidden="1" customWidth="1"/>
    <col min="11" max="11" width="3.83203125" style="128" hidden="1" customWidth="1"/>
    <col min="12" max="12" width="1.83203125" style="128" hidden="1" customWidth="1"/>
    <col min="13" max="13" width="9.08203125" style="128" hidden="1" customWidth="1"/>
    <col min="14" max="14" width="16.08203125" style="128" hidden="1" customWidth="1"/>
    <col min="15" max="15" width="13.08203125" style="128" hidden="1" customWidth="1"/>
    <col min="16" max="16" width="12.33203125" style="128" hidden="1" customWidth="1"/>
    <col min="17" max="17" width="4" style="128" hidden="1" customWidth="1"/>
    <col min="18" max="18" width="3.08203125" style="128" hidden="1" customWidth="1"/>
    <col min="19" max="20" width="0" style="20" hidden="1" customWidth="1"/>
    <col min="21" max="16384" width="9" style="20"/>
  </cols>
  <sheetData>
    <row r="1" spans="1:18" ht="14.5" thickBot="1" x14ac:dyDescent="0.35"/>
    <row r="2" spans="1:18" ht="15.75" customHeight="1" thickBot="1" x14ac:dyDescent="0.35">
      <c r="B2" s="527" t="s">
        <v>24</v>
      </c>
      <c r="C2" s="528"/>
      <c r="D2" s="57"/>
      <c r="E2" s="36"/>
      <c r="F2" s="353" t="s">
        <v>571</v>
      </c>
      <c r="G2" s="521" t="s">
        <v>77</v>
      </c>
    </row>
    <row r="3" spans="1:18" ht="10" customHeight="1" thickBot="1" x14ac:dyDescent="0.35">
      <c r="A3" s="39"/>
      <c r="B3" s="50"/>
      <c r="C3" s="50"/>
      <c r="D3" s="49"/>
      <c r="E3" s="28"/>
      <c r="F3" s="354" t="s">
        <v>572</v>
      </c>
      <c r="G3" s="522"/>
      <c r="H3" s="131"/>
      <c r="I3" s="131"/>
      <c r="J3" s="131"/>
      <c r="K3" s="130"/>
      <c r="L3" s="130"/>
      <c r="M3" s="185">
        <v>1</v>
      </c>
      <c r="N3" s="185">
        <v>2</v>
      </c>
      <c r="O3" s="131">
        <v>3</v>
      </c>
      <c r="P3" s="131">
        <v>4</v>
      </c>
      <c r="Q3" s="131">
        <v>5</v>
      </c>
      <c r="R3" s="131">
        <v>6</v>
      </c>
    </row>
    <row r="4" spans="1:18" ht="16.5" customHeight="1" thickBot="1" x14ac:dyDescent="0.35">
      <c r="B4" s="238" t="s">
        <v>1</v>
      </c>
      <c r="C4" s="238" t="s">
        <v>137</v>
      </c>
      <c r="D4" s="238" t="s">
        <v>136</v>
      </c>
      <c r="E4" s="238" t="s">
        <v>2</v>
      </c>
      <c r="F4" s="238" t="s">
        <v>164</v>
      </c>
      <c r="G4" s="241" t="s">
        <v>67</v>
      </c>
      <c r="H4" s="130"/>
      <c r="I4" s="130"/>
      <c r="J4" s="130"/>
      <c r="K4" s="130"/>
      <c r="L4" s="130"/>
      <c r="M4" s="215" t="s">
        <v>40</v>
      </c>
      <c r="N4" s="215" t="s">
        <v>42</v>
      </c>
      <c r="O4" s="215" t="s">
        <v>44</v>
      </c>
      <c r="P4" s="215" t="s">
        <v>45</v>
      </c>
      <c r="Q4" s="215" t="s">
        <v>41</v>
      </c>
      <c r="R4" s="215" t="s">
        <v>43</v>
      </c>
    </row>
    <row r="5" spans="1:18" ht="14.5" thickBot="1" x14ac:dyDescent="0.35">
      <c r="B5" s="545" t="s">
        <v>25</v>
      </c>
      <c r="C5" s="545"/>
      <c r="D5" s="545"/>
      <c r="E5" s="545"/>
      <c r="F5" s="301"/>
      <c r="G5" s="457"/>
      <c r="H5" s="130"/>
      <c r="I5" s="130"/>
      <c r="J5" s="130"/>
      <c r="K5" s="130"/>
      <c r="L5" s="130"/>
      <c r="M5" s="130"/>
      <c r="N5" s="131"/>
      <c r="O5" s="131"/>
      <c r="P5" s="131"/>
      <c r="Q5" s="131"/>
      <c r="R5" s="131"/>
    </row>
    <row r="6" spans="1:18" ht="25" customHeight="1" x14ac:dyDescent="0.3">
      <c r="B6" s="540" t="s">
        <v>549</v>
      </c>
      <c r="C6" s="550" t="s">
        <v>313</v>
      </c>
      <c r="D6" s="538" t="s">
        <v>314</v>
      </c>
      <c r="E6" s="266" t="s">
        <v>490</v>
      </c>
      <c r="F6" s="153" t="str">
        <f>IF(F7="","",IF(H6&lt;N6,"Non-Compliant",IF(OR(H6&gt;M6,H6=M6),"Compliant","Partially Compliant")))</f>
        <v/>
      </c>
      <c r="G6" s="425"/>
      <c r="H6" s="183">
        <f>(I8/H8)*100</f>
        <v>0</v>
      </c>
      <c r="I6" s="132"/>
      <c r="J6" s="132"/>
      <c r="K6" s="132"/>
      <c r="L6" s="132"/>
      <c r="M6" s="194">
        <v>90</v>
      </c>
      <c r="N6" s="194">
        <v>75</v>
      </c>
      <c r="O6" s="132"/>
      <c r="P6" s="132"/>
      <c r="Q6" s="132">
        <v>100</v>
      </c>
      <c r="R6" s="132">
        <v>0</v>
      </c>
    </row>
    <row r="7" spans="1:18" ht="101.25" customHeight="1" x14ac:dyDescent="0.3">
      <c r="B7" s="531"/>
      <c r="C7" s="494"/>
      <c r="D7" s="496"/>
      <c r="E7" s="276" t="s">
        <v>290</v>
      </c>
      <c r="F7" s="418"/>
      <c r="G7" s="425"/>
      <c r="H7" s="132"/>
      <c r="I7" s="132">
        <f>(H$8*(K7/100))*J7/100</f>
        <v>0</v>
      </c>
      <c r="J7" s="177">
        <v>100</v>
      </c>
      <c r="K7" s="128">
        <f>SUMIF($M$3:$R$3,L7,M7:R7)</f>
        <v>0</v>
      </c>
      <c r="L7" s="128">
        <f>IF(F7="Compliant",1,IF(F7="Partially Compliant",2,IF(F7="Non-Compliant",3,IF(F7="Not Applicable",4,IF(F7="Yes",5,IF(F7="No",6,0))))))</f>
        <v>0</v>
      </c>
      <c r="M7" s="132"/>
      <c r="P7" s="132"/>
      <c r="Q7" s="132">
        <v>100</v>
      </c>
      <c r="R7" s="132">
        <v>0</v>
      </c>
    </row>
    <row r="8" spans="1:18" ht="15" customHeight="1" x14ac:dyDescent="0.3">
      <c r="B8" s="154"/>
      <c r="C8" s="155"/>
      <c r="D8" s="155"/>
      <c r="E8" s="143"/>
      <c r="F8" s="141"/>
      <c r="G8" s="151"/>
      <c r="H8" s="277">
        <v>10</v>
      </c>
      <c r="I8" s="132">
        <f>I7</f>
        <v>0</v>
      </c>
      <c r="J8" s="177">
        <f>J7</f>
        <v>100</v>
      </c>
      <c r="M8" s="132"/>
      <c r="P8" s="132"/>
      <c r="Q8" s="132"/>
      <c r="R8" s="132"/>
    </row>
    <row r="9" spans="1:18" ht="55.5" customHeight="1" x14ac:dyDescent="0.3">
      <c r="B9" s="328" t="s">
        <v>550</v>
      </c>
      <c r="C9" s="306" t="s">
        <v>376</v>
      </c>
      <c r="D9" s="263" t="s">
        <v>377</v>
      </c>
      <c r="E9" s="2" t="s">
        <v>506</v>
      </c>
      <c r="F9" s="153" t="str">
        <f>IF(F10="","",IF(H9&lt;N9,"Non-Compliant",IF(OR(H9&gt;M9,H9=M9),"Compliant","Partially Compliant")))</f>
        <v/>
      </c>
      <c r="G9" s="425"/>
      <c r="H9" s="132">
        <f>(I16/H16)*100</f>
        <v>0</v>
      </c>
      <c r="I9" s="132"/>
      <c r="J9" s="177"/>
      <c r="M9" s="194">
        <v>90</v>
      </c>
      <c r="N9" s="194">
        <v>75</v>
      </c>
      <c r="P9" s="132"/>
      <c r="Q9" s="132"/>
      <c r="R9" s="132"/>
    </row>
    <row r="10" spans="1:18" ht="45.75" customHeight="1" x14ac:dyDescent="0.3">
      <c r="B10" s="319" t="s">
        <v>210</v>
      </c>
      <c r="C10" s="307" t="s">
        <v>378</v>
      </c>
      <c r="D10" s="271" t="s">
        <v>378</v>
      </c>
      <c r="E10" s="2" t="s">
        <v>80</v>
      </c>
      <c r="F10" s="418"/>
      <c r="G10" s="425"/>
      <c r="H10" s="132"/>
      <c r="I10" s="132">
        <f>(H$16*(K10/100))*J10/100</f>
        <v>0</v>
      </c>
      <c r="J10" s="177">
        <v>10</v>
      </c>
      <c r="K10" s="128">
        <f t="shared" ref="K10:K15" si="0">SUMIF($M$3:$R$3,L10,M10:R10)</f>
        <v>0</v>
      </c>
      <c r="L10" s="128">
        <f t="shared" ref="L10:L15" si="1">IF(F10="Compliant",1,IF(F10="Partially Compliant",2,IF(F10="Non-Compliant",3,IF(F10="Not Applicable",4,IF(F10="Yes",5,IF(F10="No",6,0))))))</f>
        <v>0</v>
      </c>
      <c r="M10" s="132"/>
      <c r="P10" s="132"/>
      <c r="Q10" s="132">
        <v>100</v>
      </c>
      <c r="R10" s="132">
        <v>0</v>
      </c>
    </row>
    <row r="11" spans="1:18" ht="63" customHeight="1" x14ac:dyDescent="0.3">
      <c r="B11" s="319" t="s">
        <v>211</v>
      </c>
      <c r="C11" s="297" t="s">
        <v>379</v>
      </c>
      <c r="D11" s="271" t="s">
        <v>380</v>
      </c>
      <c r="E11" s="2" t="s">
        <v>81</v>
      </c>
      <c r="F11" s="418"/>
      <c r="G11" s="425"/>
      <c r="H11" s="132"/>
      <c r="I11" s="132">
        <f t="shared" ref="I11:I15" si="2">(H$16*(K11/100))*J11/100</f>
        <v>0</v>
      </c>
      <c r="J11" s="177">
        <v>15</v>
      </c>
      <c r="K11" s="128">
        <f t="shared" si="0"/>
        <v>0</v>
      </c>
      <c r="L11" s="128">
        <f t="shared" si="1"/>
        <v>0</v>
      </c>
      <c r="M11" s="132"/>
      <c r="P11" s="132"/>
      <c r="Q11" s="132">
        <v>100</v>
      </c>
      <c r="R11" s="132">
        <v>0</v>
      </c>
    </row>
    <row r="12" spans="1:18" ht="84.75" customHeight="1" x14ac:dyDescent="0.3">
      <c r="B12" s="319" t="s">
        <v>212</v>
      </c>
      <c r="C12" s="174" t="s">
        <v>441</v>
      </c>
      <c r="D12" s="308" t="s">
        <v>442</v>
      </c>
      <c r="E12" s="2" t="s">
        <v>424</v>
      </c>
      <c r="F12" s="418"/>
      <c r="G12" s="425"/>
      <c r="H12" s="132"/>
      <c r="I12" s="132">
        <f t="shared" si="2"/>
        <v>0</v>
      </c>
      <c r="J12" s="177">
        <v>20</v>
      </c>
      <c r="K12" s="128">
        <f t="shared" si="0"/>
        <v>0</v>
      </c>
      <c r="L12" s="128">
        <f t="shared" si="1"/>
        <v>0</v>
      </c>
      <c r="M12" s="132"/>
      <c r="P12" s="132"/>
      <c r="Q12" s="132">
        <v>100</v>
      </c>
      <c r="R12" s="132">
        <v>0</v>
      </c>
    </row>
    <row r="13" spans="1:18" ht="82.5" customHeight="1" x14ac:dyDescent="0.3">
      <c r="B13" s="319" t="s">
        <v>213</v>
      </c>
      <c r="C13" s="309" t="s">
        <v>479</v>
      </c>
      <c r="D13" s="269" t="s">
        <v>480</v>
      </c>
      <c r="E13" s="44" t="s">
        <v>82</v>
      </c>
      <c r="F13" s="418"/>
      <c r="G13" s="425"/>
      <c r="H13" s="132"/>
      <c r="I13" s="132">
        <f t="shared" si="2"/>
        <v>0</v>
      </c>
      <c r="J13" s="177">
        <v>20</v>
      </c>
      <c r="K13" s="128">
        <f t="shared" si="0"/>
        <v>0</v>
      </c>
      <c r="L13" s="128">
        <f t="shared" si="1"/>
        <v>0</v>
      </c>
      <c r="M13" s="132"/>
      <c r="P13" s="132"/>
      <c r="Q13" s="132">
        <v>100</v>
      </c>
      <c r="R13" s="132">
        <v>0</v>
      </c>
    </row>
    <row r="14" spans="1:18" ht="88.5" customHeight="1" x14ac:dyDescent="0.3">
      <c r="B14" s="319" t="s">
        <v>214</v>
      </c>
      <c r="C14" s="174" t="s">
        <v>443</v>
      </c>
      <c r="D14" s="271" t="s">
        <v>444</v>
      </c>
      <c r="E14" s="2" t="s">
        <v>60</v>
      </c>
      <c r="F14" s="418"/>
      <c r="G14" s="425"/>
      <c r="H14" s="132"/>
      <c r="I14" s="132">
        <f t="shared" si="2"/>
        <v>0</v>
      </c>
      <c r="J14" s="177">
        <v>20</v>
      </c>
      <c r="K14" s="128">
        <f t="shared" si="0"/>
        <v>0</v>
      </c>
      <c r="L14" s="128">
        <f t="shared" si="1"/>
        <v>0</v>
      </c>
      <c r="M14" s="132"/>
      <c r="P14" s="132"/>
      <c r="Q14" s="132">
        <v>100</v>
      </c>
      <c r="R14" s="132">
        <v>0</v>
      </c>
    </row>
    <row r="15" spans="1:18" ht="87.75" customHeight="1" x14ac:dyDescent="0.3">
      <c r="B15" s="321" t="s">
        <v>215</v>
      </c>
      <c r="C15" s="310" t="s">
        <v>445</v>
      </c>
      <c r="D15" s="311" t="s">
        <v>446</v>
      </c>
      <c r="E15" s="2" t="s">
        <v>425</v>
      </c>
      <c r="F15" s="418"/>
      <c r="G15" s="425"/>
      <c r="H15" s="132"/>
      <c r="I15" s="132">
        <f t="shared" si="2"/>
        <v>0</v>
      </c>
      <c r="J15" s="177">
        <v>15</v>
      </c>
      <c r="K15" s="128">
        <f t="shared" si="0"/>
        <v>0</v>
      </c>
      <c r="L15" s="128">
        <f t="shared" si="1"/>
        <v>0</v>
      </c>
      <c r="M15" s="132"/>
      <c r="P15" s="132"/>
      <c r="Q15" s="132">
        <v>100</v>
      </c>
      <c r="R15" s="132">
        <v>0</v>
      </c>
    </row>
    <row r="16" spans="1:18" x14ac:dyDescent="0.3">
      <c r="B16" s="136"/>
      <c r="C16" s="122"/>
      <c r="D16" s="122"/>
      <c r="E16" s="137"/>
      <c r="F16" s="138"/>
      <c r="G16" s="139"/>
      <c r="H16" s="178">
        <v>30</v>
      </c>
      <c r="I16" s="133">
        <f>SUM(I10:I15)</f>
        <v>0</v>
      </c>
      <c r="J16" s="133">
        <f>SUM(J10:J15)</f>
        <v>100</v>
      </c>
      <c r="K16" s="133">
        <f>SUM(K7:K15)</f>
        <v>0</v>
      </c>
      <c r="L16" s="131"/>
      <c r="M16" s="132"/>
      <c r="N16" s="131"/>
      <c r="O16" s="131"/>
      <c r="P16" s="132"/>
      <c r="Q16" s="132"/>
      <c r="R16" s="132"/>
    </row>
    <row r="17" spans="2:18" ht="37.5" customHeight="1" x14ac:dyDescent="0.3">
      <c r="B17" s="323" t="s">
        <v>142</v>
      </c>
      <c r="C17" s="85"/>
      <c r="D17" s="24"/>
      <c r="E17" s="1" t="s">
        <v>492</v>
      </c>
      <c r="F17" s="153" t="str">
        <f>IF(F18="","",IF(H17&lt;N17,"Non-Compliant",IF(OR(H17&gt;M17,H17=M17),"Compliant","Partially Compliant")))</f>
        <v/>
      </c>
      <c r="G17" s="425"/>
      <c r="H17" s="213">
        <f>(I26/H26)*100</f>
        <v>0</v>
      </c>
      <c r="I17" s="132"/>
      <c r="J17" s="132"/>
      <c r="K17" s="132"/>
      <c r="L17" s="132"/>
      <c r="M17" s="194">
        <v>90</v>
      </c>
      <c r="N17" s="194">
        <v>75</v>
      </c>
      <c r="O17" s="132"/>
      <c r="P17" s="132"/>
      <c r="Q17" s="132">
        <v>100</v>
      </c>
      <c r="R17" s="132">
        <v>0</v>
      </c>
    </row>
    <row r="18" spans="2:18" ht="43.5" customHeight="1" x14ac:dyDescent="0.3">
      <c r="B18" s="319" t="s">
        <v>216</v>
      </c>
      <c r="C18" s="297" t="s">
        <v>426</v>
      </c>
      <c r="D18" s="271" t="s">
        <v>426</v>
      </c>
      <c r="E18" s="2" t="s">
        <v>61</v>
      </c>
      <c r="F18" s="418"/>
      <c r="G18" s="426"/>
      <c r="H18" s="132"/>
      <c r="I18" s="132">
        <f>($H$26*(K18/100))*J18/100</f>
        <v>0</v>
      </c>
      <c r="J18" s="177">
        <f>100/8</f>
        <v>12.5</v>
      </c>
      <c r="K18" s="128">
        <f t="shared" ref="K18:K25" si="3">SUMIF($M$3:$R$3,L18,M18:R18)</f>
        <v>0</v>
      </c>
      <c r="L18" s="128">
        <f t="shared" ref="L18:L25" si="4">IF(F18="Compliant",1,IF(F18="Partially Compliant",2,IF(F18="Non-Compliant",3,IF(F18="Not Applicable",4,IF(F18="Yes",5,IF(F18="No",6,0))))))</f>
        <v>0</v>
      </c>
      <c r="M18" s="132"/>
      <c r="P18" s="132"/>
      <c r="Q18" s="132">
        <v>100</v>
      </c>
      <c r="R18" s="132">
        <v>0</v>
      </c>
    </row>
    <row r="19" spans="2:18" ht="38.25" customHeight="1" x14ac:dyDescent="0.3">
      <c r="B19" s="319" t="s">
        <v>217</v>
      </c>
      <c r="C19" s="312"/>
      <c r="D19" s="313"/>
      <c r="E19" s="2" t="s">
        <v>62</v>
      </c>
      <c r="F19" s="418"/>
      <c r="G19" s="426"/>
      <c r="H19" s="132"/>
      <c r="I19" s="132">
        <f t="shared" ref="I19:I25" si="5">($H$26*(K19/100))*J19/100</f>
        <v>0</v>
      </c>
      <c r="J19" s="177">
        <f t="shared" ref="J19:J25" si="6">100/8</f>
        <v>12.5</v>
      </c>
      <c r="K19" s="128">
        <f t="shared" si="3"/>
        <v>0</v>
      </c>
      <c r="L19" s="128">
        <f t="shared" si="4"/>
        <v>0</v>
      </c>
      <c r="M19" s="132"/>
      <c r="P19" s="132"/>
      <c r="Q19" s="132">
        <v>100</v>
      </c>
      <c r="R19" s="132">
        <v>0</v>
      </c>
    </row>
    <row r="20" spans="2:18" ht="42.75" customHeight="1" x14ac:dyDescent="0.3">
      <c r="B20" s="319" t="s">
        <v>218</v>
      </c>
      <c r="C20" s="174" t="s">
        <v>315</v>
      </c>
      <c r="D20" s="308" t="s">
        <v>316</v>
      </c>
      <c r="E20" s="2" t="s">
        <v>90</v>
      </c>
      <c r="F20" s="418"/>
      <c r="G20" s="426"/>
      <c r="H20" s="132"/>
      <c r="I20" s="132">
        <f t="shared" si="5"/>
        <v>0</v>
      </c>
      <c r="J20" s="177">
        <f t="shared" si="6"/>
        <v>12.5</v>
      </c>
      <c r="K20" s="128">
        <f t="shared" si="3"/>
        <v>0</v>
      </c>
      <c r="L20" s="128">
        <f t="shared" si="4"/>
        <v>0</v>
      </c>
      <c r="M20" s="132"/>
      <c r="P20" s="132"/>
      <c r="Q20" s="132">
        <v>100</v>
      </c>
      <c r="R20" s="132">
        <v>0</v>
      </c>
    </row>
    <row r="21" spans="2:18" ht="95.25" customHeight="1" x14ac:dyDescent="0.3">
      <c r="B21" s="319" t="s">
        <v>381</v>
      </c>
      <c r="C21" s="307" t="s">
        <v>382</v>
      </c>
      <c r="D21" s="271" t="s">
        <v>383</v>
      </c>
      <c r="E21" s="2" t="s">
        <v>63</v>
      </c>
      <c r="F21" s="418"/>
      <c r="G21" s="426"/>
      <c r="H21" s="132"/>
      <c r="I21" s="132">
        <f t="shared" si="5"/>
        <v>0</v>
      </c>
      <c r="J21" s="177">
        <f t="shared" si="6"/>
        <v>12.5</v>
      </c>
      <c r="K21" s="128">
        <f t="shared" si="3"/>
        <v>0</v>
      </c>
      <c r="L21" s="128">
        <f t="shared" si="4"/>
        <v>0</v>
      </c>
      <c r="M21" s="132"/>
      <c r="P21" s="132"/>
      <c r="Q21" s="132">
        <v>100</v>
      </c>
      <c r="R21" s="132">
        <v>0</v>
      </c>
    </row>
    <row r="22" spans="2:18" ht="36" customHeight="1" x14ac:dyDescent="0.3">
      <c r="B22" s="319" t="s">
        <v>219</v>
      </c>
      <c r="C22" s="312"/>
      <c r="D22" s="313"/>
      <c r="E22" s="2" t="s">
        <v>91</v>
      </c>
      <c r="F22" s="418"/>
      <c r="G22" s="426"/>
      <c r="H22" s="132"/>
      <c r="I22" s="132">
        <f t="shared" si="5"/>
        <v>0</v>
      </c>
      <c r="J22" s="177">
        <f t="shared" si="6"/>
        <v>12.5</v>
      </c>
      <c r="K22" s="128">
        <f t="shared" si="3"/>
        <v>0</v>
      </c>
      <c r="L22" s="128">
        <f t="shared" si="4"/>
        <v>0</v>
      </c>
      <c r="M22" s="132"/>
      <c r="P22" s="132"/>
      <c r="Q22" s="132">
        <v>100</v>
      </c>
      <c r="R22" s="132">
        <v>0</v>
      </c>
    </row>
    <row r="23" spans="2:18" ht="52.5" customHeight="1" x14ac:dyDescent="0.3">
      <c r="B23" s="319" t="s">
        <v>220</v>
      </c>
      <c r="C23" s="174" t="s">
        <v>183</v>
      </c>
      <c r="D23" s="308" t="s">
        <v>184</v>
      </c>
      <c r="E23" s="2" t="s">
        <v>92</v>
      </c>
      <c r="F23" s="418"/>
      <c r="G23" s="426"/>
      <c r="H23" s="132"/>
      <c r="I23" s="132">
        <f t="shared" si="5"/>
        <v>0</v>
      </c>
      <c r="J23" s="177">
        <f t="shared" si="6"/>
        <v>12.5</v>
      </c>
      <c r="K23" s="128">
        <f t="shared" si="3"/>
        <v>0</v>
      </c>
      <c r="L23" s="128">
        <f t="shared" si="4"/>
        <v>0</v>
      </c>
      <c r="M23" s="132"/>
      <c r="P23" s="132"/>
      <c r="Q23" s="132">
        <v>100</v>
      </c>
      <c r="R23" s="132">
        <v>0</v>
      </c>
    </row>
    <row r="24" spans="2:18" ht="33.75" customHeight="1" x14ac:dyDescent="0.3">
      <c r="B24" s="319" t="s">
        <v>221</v>
      </c>
      <c r="C24" s="174"/>
      <c r="D24" s="313"/>
      <c r="E24" s="44" t="s">
        <v>64</v>
      </c>
      <c r="F24" s="418"/>
      <c r="G24" s="426"/>
      <c r="H24" s="132"/>
      <c r="I24" s="132">
        <f t="shared" si="5"/>
        <v>0</v>
      </c>
      <c r="J24" s="177">
        <f t="shared" si="6"/>
        <v>12.5</v>
      </c>
      <c r="K24" s="128">
        <f t="shared" si="3"/>
        <v>0</v>
      </c>
      <c r="L24" s="128">
        <f t="shared" si="4"/>
        <v>0</v>
      </c>
      <c r="M24" s="132"/>
      <c r="P24" s="132"/>
      <c r="Q24" s="132">
        <v>100</v>
      </c>
      <c r="R24" s="132">
        <v>0</v>
      </c>
    </row>
    <row r="25" spans="2:18" ht="70.5" customHeight="1" x14ac:dyDescent="0.3">
      <c r="B25" s="321" t="s">
        <v>222</v>
      </c>
      <c r="C25" s="314"/>
      <c r="D25" s="311"/>
      <c r="E25" s="2" t="s">
        <v>93</v>
      </c>
      <c r="F25" s="418"/>
      <c r="G25" s="426"/>
      <c r="H25" s="132"/>
      <c r="I25" s="132">
        <f t="shared" si="5"/>
        <v>0</v>
      </c>
      <c r="J25" s="177">
        <f t="shared" si="6"/>
        <v>12.5</v>
      </c>
      <c r="K25" s="128">
        <f t="shared" si="3"/>
        <v>0</v>
      </c>
      <c r="L25" s="128">
        <f t="shared" si="4"/>
        <v>0</v>
      </c>
      <c r="M25" s="132"/>
      <c r="P25" s="132"/>
      <c r="Q25" s="132">
        <v>100</v>
      </c>
      <c r="R25" s="132">
        <v>0</v>
      </c>
    </row>
    <row r="26" spans="2:18" s="39" customFormat="1" x14ac:dyDescent="0.3">
      <c r="B26" s="136"/>
      <c r="C26" s="122"/>
      <c r="D26" s="122"/>
      <c r="E26" s="137"/>
      <c r="F26" s="125"/>
      <c r="G26" s="343"/>
      <c r="H26" s="178">
        <v>20</v>
      </c>
      <c r="I26" s="133">
        <f>SUM(I18:I25)</f>
        <v>0</v>
      </c>
      <c r="J26" s="133">
        <f>SUM(J17:J25)</f>
        <v>100</v>
      </c>
      <c r="K26" s="131"/>
      <c r="L26" s="131"/>
      <c r="M26" s="132"/>
      <c r="N26" s="131"/>
      <c r="O26" s="131"/>
      <c r="P26" s="132"/>
      <c r="Q26" s="132"/>
      <c r="R26" s="132"/>
    </row>
    <row r="27" spans="2:18" ht="25" customHeight="1" x14ac:dyDescent="0.3">
      <c r="B27" s="551" t="s">
        <v>47</v>
      </c>
      <c r="C27" s="504" t="s">
        <v>459</v>
      </c>
      <c r="D27" s="554" t="s">
        <v>460</v>
      </c>
      <c r="E27" s="1" t="s">
        <v>502</v>
      </c>
      <c r="F27" s="153" t="str">
        <f>IF(F28="","",IF(H27&lt;N27,"Non-Compliant",IF(OR(H27&gt;M27,H27=M27),"Compliant","Partially Compliant")))</f>
        <v/>
      </c>
      <c r="G27" s="425"/>
      <c r="H27" s="183">
        <f>(I35/H35)*100</f>
        <v>0</v>
      </c>
      <c r="I27" s="132"/>
      <c r="J27" s="132"/>
      <c r="K27" s="132"/>
      <c r="L27" s="132"/>
      <c r="M27" s="194">
        <v>90</v>
      </c>
      <c r="N27" s="194">
        <v>75</v>
      </c>
      <c r="O27" s="132"/>
      <c r="P27" s="132"/>
      <c r="Q27" s="132">
        <v>100</v>
      </c>
      <c r="R27" s="132">
        <v>0</v>
      </c>
    </row>
    <row r="28" spans="2:18" ht="22.5" customHeight="1" x14ac:dyDescent="0.3">
      <c r="B28" s="552"/>
      <c r="C28" s="505"/>
      <c r="D28" s="555"/>
      <c r="E28" s="5" t="s">
        <v>26</v>
      </c>
      <c r="F28" s="418"/>
      <c r="G28" s="426"/>
      <c r="H28" s="132"/>
      <c r="I28" s="132">
        <f>($H$35*(K28/100))*J28/100</f>
        <v>0</v>
      </c>
      <c r="J28" s="177">
        <f>100/7</f>
        <v>14.285714285714286</v>
      </c>
      <c r="K28" s="128">
        <f t="shared" ref="K28:K34" si="7">SUMIF($M$3:$R$3,L28,M28:R28)</f>
        <v>0</v>
      </c>
      <c r="L28" s="128">
        <f t="shared" ref="L28:L34" si="8">IF(F28="Compliant",1,IF(F28="Partially Compliant",2,IF(F28="Non-Compliant",3,IF(F28="Not Applicable",4,IF(F28="Yes",5,IF(F28="No",6,0))))))</f>
        <v>0</v>
      </c>
      <c r="M28" s="132"/>
      <c r="P28" s="132"/>
      <c r="Q28" s="132">
        <v>100</v>
      </c>
      <c r="R28" s="132">
        <v>0</v>
      </c>
    </row>
    <row r="29" spans="2:18" ht="22.5" customHeight="1" x14ac:dyDescent="0.3">
      <c r="B29" s="552"/>
      <c r="C29" s="505"/>
      <c r="D29" s="555"/>
      <c r="E29" s="5" t="s">
        <v>27</v>
      </c>
      <c r="F29" s="418"/>
      <c r="G29" s="426"/>
      <c r="H29" s="132"/>
      <c r="I29" s="132">
        <f t="shared" ref="I29:I34" si="9">($H$35*(K29/100))*J29/100</f>
        <v>0</v>
      </c>
      <c r="J29" s="177">
        <f t="shared" ref="J29:J34" si="10">100/7</f>
        <v>14.285714285714286</v>
      </c>
      <c r="K29" s="128">
        <f t="shared" si="7"/>
        <v>0</v>
      </c>
      <c r="L29" s="128">
        <f t="shared" si="8"/>
        <v>0</v>
      </c>
      <c r="M29" s="132"/>
      <c r="P29" s="132"/>
      <c r="Q29" s="132">
        <v>100</v>
      </c>
      <c r="R29" s="132">
        <v>0</v>
      </c>
    </row>
    <row r="30" spans="2:18" ht="22.5" customHeight="1" x14ac:dyDescent="0.3">
      <c r="B30" s="552"/>
      <c r="C30" s="505"/>
      <c r="D30" s="555"/>
      <c r="E30" s="5" t="s">
        <v>28</v>
      </c>
      <c r="F30" s="418"/>
      <c r="G30" s="426"/>
      <c r="H30" s="132"/>
      <c r="I30" s="132">
        <f t="shared" si="9"/>
        <v>0</v>
      </c>
      <c r="J30" s="177">
        <f t="shared" si="10"/>
        <v>14.285714285714286</v>
      </c>
      <c r="K30" s="128">
        <f t="shared" si="7"/>
        <v>0</v>
      </c>
      <c r="L30" s="128">
        <f t="shared" si="8"/>
        <v>0</v>
      </c>
      <c r="M30" s="132"/>
      <c r="P30" s="132"/>
      <c r="Q30" s="132">
        <v>100</v>
      </c>
      <c r="R30" s="132">
        <v>0</v>
      </c>
    </row>
    <row r="31" spans="2:18" ht="28.5" customHeight="1" x14ac:dyDescent="0.3">
      <c r="B31" s="552"/>
      <c r="C31" s="505"/>
      <c r="D31" s="555"/>
      <c r="E31" s="4" t="s">
        <v>65</v>
      </c>
      <c r="F31" s="418"/>
      <c r="G31" s="426"/>
      <c r="H31" s="132"/>
      <c r="I31" s="132">
        <f t="shared" si="9"/>
        <v>0</v>
      </c>
      <c r="J31" s="177">
        <f t="shared" si="10"/>
        <v>14.285714285714286</v>
      </c>
      <c r="K31" s="128">
        <f t="shared" si="7"/>
        <v>0</v>
      </c>
      <c r="L31" s="128">
        <f t="shared" si="8"/>
        <v>0</v>
      </c>
      <c r="M31" s="132"/>
      <c r="P31" s="132"/>
      <c r="Q31" s="132">
        <v>100</v>
      </c>
      <c r="R31" s="132">
        <v>0</v>
      </c>
    </row>
    <row r="32" spans="2:18" ht="27.75" customHeight="1" x14ac:dyDescent="0.3">
      <c r="B32" s="552"/>
      <c r="C32" s="505"/>
      <c r="D32" s="555"/>
      <c r="E32" s="5" t="s">
        <v>66</v>
      </c>
      <c r="F32" s="418"/>
      <c r="G32" s="426"/>
      <c r="H32" s="132"/>
      <c r="I32" s="132">
        <f>($H$35*(K32/100))*J32/100</f>
        <v>0</v>
      </c>
      <c r="J32" s="177">
        <f t="shared" si="10"/>
        <v>14.285714285714286</v>
      </c>
      <c r="K32" s="128">
        <f t="shared" si="7"/>
        <v>0</v>
      </c>
      <c r="L32" s="128">
        <f t="shared" si="8"/>
        <v>0</v>
      </c>
      <c r="M32" s="132"/>
      <c r="P32" s="132"/>
      <c r="Q32" s="132">
        <v>100</v>
      </c>
      <c r="R32" s="132">
        <v>0</v>
      </c>
    </row>
    <row r="33" spans="2:18" ht="20.25" customHeight="1" x14ac:dyDescent="0.3">
      <c r="B33" s="552"/>
      <c r="C33" s="505"/>
      <c r="D33" s="555"/>
      <c r="E33" s="5" t="s">
        <v>29</v>
      </c>
      <c r="F33" s="418"/>
      <c r="G33" s="426"/>
      <c r="H33" s="132"/>
      <c r="I33" s="132">
        <f t="shared" si="9"/>
        <v>0</v>
      </c>
      <c r="J33" s="177">
        <f t="shared" si="10"/>
        <v>14.285714285714286</v>
      </c>
      <c r="K33" s="128">
        <f t="shared" si="7"/>
        <v>0</v>
      </c>
      <c r="L33" s="128">
        <f t="shared" si="8"/>
        <v>0</v>
      </c>
      <c r="M33" s="132"/>
      <c r="P33" s="132"/>
      <c r="Q33" s="132">
        <v>100</v>
      </c>
      <c r="R33" s="132">
        <v>0</v>
      </c>
    </row>
    <row r="34" spans="2:18" ht="27" customHeight="1" x14ac:dyDescent="0.3">
      <c r="B34" s="553"/>
      <c r="C34" s="506"/>
      <c r="D34" s="556"/>
      <c r="E34" s="15" t="s">
        <v>30</v>
      </c>
      <c r="F34" s="418"/>
      <c r="G34" s="426"/>
      <c r="H34" s="132"/>
      <c r="I34" s="132">
        <f t="shared" si="9"/>
        <v>0</v>
      </c>
      <c r="J34" s="177">
        <f t="shared" si="10"/>
        <v>14.285714285714286</v>
      </c>
      <c r="K34" s="128">
        <f t="shared" si="7"/>
        <v>0</v>
      </c>
      <c r="L34" s="128">
        <f t="shared" si="8"/>
        <v>0</v>
      </c>
      <c r="M34" s="132"/>
      <c r="P34" s="132"/>
      <c r="Q34" s="132">
        <v>100</v>
      </c>
      <c r="R34" s="132">
        <v>0</v>
      </c>
    </row>
    <row r="35" spans="2:18" s="39" customFormat="1" x14ac:dyDescent="0.3">
      <c r="B35" s="124"/>
      <c r="C35" s="124"/>
      <c r="D35" s="124"/>
      <c r="E35" s="137"/>
      <c r="F35" s="125"/>
      <c r="G35" s="343"/>
      <c r="H35" s="178">
        <v>15</v>
      </c>
      <c r="I35" s="147">
        <f>SUM(I27:I34)</f>
        <v>0</v>
      </c>
      <c r="J35" s="133">
        <f>SUM(J27:J34)</f>
        <v>100.00000000000001</v>
      </c>
      <c r="K35" s="131"/>
      <c r="L35" s="131"/>
      <c r="M35" s="132"/>
      <c r="N35" s="131"/>
      <c r="O35" s="131"/>
      <c r="P35" s="132"/>
      <c r="Q35" s="132"/>
      <c r="R35" s="132"/>
    </row>
    <row r="36" spans="2:18" ht="25" customHeight="1" x14ac:dyDescent="0.3">
      <c r="B36" s="329" t="s">
        <v>143</v>
      </c>
      <c r="C36" s="117"/>
      <c r="D36" s="91"/>
      <c r="E36" s="1" t="s">
        <v>493</v>
      </c>
      <c r="F36" s="153" t="str">
        <f>IF(F37="","",IF(H36&lt;N36,"Non-Compliant",IF(OR(H36&gt;M36,H36=M36),"Compliant","Partially Compliant")))</f>
        <v/>
      </c>
      <c r="G36" s="425"/>
      <c r="H36" s="183">
        <f>(I40/H40)*100</f>
        <v>0</v>
      </c>
      <c r="I36" s="132"/>
      <c r="J36" s="132"/>
      <c r="K36" s="132"/>
      <c r="L36" s="132"/>
      <c r="M36" s="194">
        <v>90</v>
      </c>
      <c r="N36" s="194">
        <v>75</v>
      </c>
      <c r="O36" s="132"/>
      <c r="P36" s="132"/>
      <c r="Q36" s="132"/>
      <c r="R36" s="132"/>
    </row>
    <row r="37" spans="2:18" ht="57.75" customHeight="1" x14ac:dyDescent="0.3">
      <c r="B37" s="330" t="s">
        <v>233</v>
      </c>
      <c r="C37" s="520" t="s">
        <v>427</v>
      </c>
      <c r="D37" s="519" t="s">
        <v>428</v>
      </c>
      <c r="E37" s="2" t="s">
        <v>94</v>
      </c>
      <c r="F37" s="435"/>
      <c r="G37" s="426"/>
      <c r="H37" s="132"/>
      <c r="I37" s="132">
        <f>($H$40*(K37/100))*J37/100</f>
        <v>0</v>
      </c>
      <c r="J37" s="177">
        <f>100/3</f>
        <v>33.333333333333336</v>
      </c>
      <c r="K37" s="128">
        <f>SUMIF($M$3:$R$3,L37,M37:R37)</f>
        <v>0</v>
      </c>
      <c r="L37" s="128">
        <f>IF(F37="Compliant",1,IF(F37="Partially Compliant",2,IF(F37="Non-Compliant",3,IF(F37="Not Applicable",4,IF(F37="Yes",5,IF(F37="No",6,0))))))</f>
        <v>0</v>
      </c>
      <c r="M37" s="132"/>
      <c r="P37" s="132"/>
      <c r="Q37" s="132">
        <v>100</v>
      </c>
      <c r="R37" s="132">
        <v>0</v>
      </c>
    </row>
    <row r="38" spans="2:18" ht="53.25" customHeight="1" x14ac:dyDescent="0.3">
      <c r="B38" s="331" t="s">
        <v>234</v>
      </c>
      <c r="C38" s="520"/>
      <c r="D38" s="519"/>
      <c r="E38" s="2" t="s">
        <v>429</v>
      </c>
      <c r="F38" s="438"/>
      <c r="G38" s="426"/>
      <c r="H38" s="132"/>
      <c r="I38" s="132">
        <f>($H$40*(K38/100))*J38/100</f>
        <v>0</v>
      </c>
      <c r="J38" s="177">
        <f>100/3</f>
        <v>33.333333333333336</v>
      </c>
      <c r="K38" s="128">
        <f>SUMIF($M$3:$R$3,L38,M38:R38)</f>
        <v>0</v>
      </c>
      <c r="L38" s="128">
        <f>IF(F38="Compliant",1,IF(F38="Partially Compliant",2,IF(F38="Non-Compliant",3,IF(F38="Not Applicable",4,IF(F38="Yes",5,IF(F38="No",6,0))))))</f>
        <v>0</v>
      </c>
      <c r="M38" s="132"/>
      <c r="P38" s="132"/>
      <c r="Q38" s="132">
        <v>100</v>
      </c>
      <c r="R38" s="132">
        <v>0</v>
      </c>
    </row>
    <row r="39" spans="2:18" ht="131.25" customHeight="1" x14ac:dyDescent="0.3">
      <c r="B39" s="332" t="s">
        <v>461</v>
      </c>
      <c r="C39" s="298" t="s">
        <v>185</v>
      </c>
      <c r="D39" s="299" t="s">
        <v>185</v>
      </c>
      <c r="E39" s="8" t="s">
        <v>384</v>
      </c>
      <c r="F39" s="435"/>
      <c r="G39" s="426"/>
      <c r="H39" s="132"/>
      <c r="I39" s="132">
        <f>($H$40*(K39/100))*J39/100</f>
        <v>0</v>
      </c>
      <c r="J39" s="177">
        <f>100/3</f>
        <v>33.333333333333336</v>
      </c>
      <c r="K39" s="128">
        <f>SUMIF($M$3:$R$3,L39,M39:R39)</f>
        <v>0</v>
      </c>
      <c r="L39" s="128">
        <f>IF(F39="Compliant",1,IF(F39="Partially Compliant",2,IF(F39="Non-Compliant",3,IF(F39="Not Applicable",4,IF(F39="Yes",5,IF(F39="No",6,0))))))</f>
        <v>0</v>
      </c>
      <c r="M39" s="132"/>
      <c r="P39" s="132"/>
      <c r="Q39" s="132">
        <v>100</v>
      </c>
      <c r="R39" s="132">
        <v>0</v>
      </c>
    </row>
    <row r="40" spans="2:18" hidden="1" x14ac:dyDescent="0.3">
      <c r="B40" s="343"/>
      <c r="C40" s="343"/>
      <c r="D40" s="343"/>
      <c r="E40" s="344">
        <f>(SUM(H40,H35,H26,H16)/100)</f>
        <v>0.9</v>
      </c>
      <c r="F40" s="447">
        <f>(SUM(I40,I8,I35,I26,I16)/100)*G40</f>
        <v>0</v>
      </c>
      <c r="G40" s="458">
        <v>0.4</v>
      </c>
      <c r="H40" s="178">
        <v>25</v>
      </c>
      <c r="I40" s="133">
        <f>SUM(I36:I39)</f>
        <v>0</v>
      </c>
      <c r="J40" s="133">
        <f>SUM(J36:J39)</f>
        <v>100</v>
      </c>
      <c r="M40" s="132"/>
      <c r="P40" s="132"/>
      <c r="Q40" s="132"/>
      <c r="R40" s="132"/>
    </row>
    <row r="41" spans="2:18" x14ac:dyDescent="0.3">
      <c r="B41" s="126"/>
      <c r="C41" s="126"/>
      <c r="D41" s="126"/>
      <c r="E41" s="257"/>
      <c r="F41" s="345"/>
      <c r="G41" s="459"/>
      <c r="H41" s="178"/>
      <c r="I41" s="133"/>
      <c r="J41" s="133"/>
      <c r="M41" s="132"/>
      <c r="P41" s="132"/>
      <c r="Q41" s="132"/>
      <c r="R41" s="132"/>
    </row>
    <row r="42" spans="2:18" x14ac:dyDescent="0.3">
      <c r="B42" s="546" t="s">
        <v>31</v>
      </c>
      <c r="C42" s="547"/>
      <c r="D42" s="547"/>
      <c r="E42" s="547"/>
      <c r="F42" s="338"/>
      <c r="G42" s="460"/>
      <c r="H42" s="130"/>
      <c r="I42" s="130"/>
      <c r="J42" s="130"/>
      <c r="M42" s="132"/>
      <c r="P42" s="132"/>
      <c r="Q42" s="132"/>
      <c r="R42" s="132"/>
    </row>
    <row r="43" spans="2:18" ht="25" customHeight="1" x14ac:dyDescent="0.3">
      <c r="B43" s="326" t="s">
        <v>144</v>
      </c>
      <c r="C43" s="71"/>
      <c r="D43" s="91"/>
      <c r="E43" s="46" t="s">
        <v>573</v>
      </c>
      <c r="F43" s="153" t="str">
        <f>IF(F44="","",IF(H43&lt;N43,"Non-Compliant",IF(OR(H43&gt;M43,H43=M43),"Compliant","Partially Compliant")))</f>
        <v/>
      </c>
      <c r="G43" s="425"/>
      <c r="H43" s="183">
        <f>(I50/H50)*100</f>
        <v>0</v>
      </c>
      <c r="I43" s="132"/>
      <c r="J43" s="132"/>
      <c r="K43" s="132"/>
      <c r="L43" s="132"/>
      <c r="M43" s="194">
        <v>90</v>
      </c>
      <c r="N43" s="194">
        <v>75</v>
      </c>
      <c r="O43" s="132"/>
      <c r="P43" s="132"/>
      <c r="Q43" s="132">
        <v>100</v>
      </c>
      <c r="R43" s="132">
        <v>0</v>
      </c>
    </row>
    <row r="44" spans="2:18" ht="105.75" customHeight="1" x14ac:dyDescent="0.3">
      <c r="B44" s="324" t="s">
        <v>223</v>
      </c>
      <c r="C44" s="71" t="s">
        <v>430</v>
      </c>
      <c r="D44" s="51" t="s">
        <v>430</v>
      </c>
      <c r="E44" s="46" t="s">
        <v>145</v>
      </c>
      <c r="F44" s="435"/>
      <c r="G44" s="426"/>
      <c r="H44" s="132"/>
      <c r="I44" s="132">
        <f t="shared" ref="I44:I49" si="11">($H$50*(K44/100))*J44/100</f>
        <v>0</v>
      </c>
      <c r="J44" s="177">
        <v>13.333333</v>
      </c>
      <c r="K44" s="128">
        <f t="shared" ref="K44:K49" si="12">SUMIF($M$3:$R$3,L44,M44:R44)</f>
        <v>0</v>
      </c>
      <c r="L44" s="128">
        <f t="shared" ref="L44:L49" si="13">IF(F44="Compliant",1,IF(F44="Partially Compliant",2,IF(F44="Non-Compliant",3,IF(F44="Not Applicable",4,IF(F44="Yes",5,IF(F44="No",6,0))))))</f>
        <v>0</v>
      </c>
      <c r="M44" s="132"/>
      <c r="P44" s="132"/>
      <c r="Q44" s="132">
        <v>100</v>
      </c>
      <c r="R44" s="132">
        <v>0</v>
      </c>
    </row>
    <row r="45" spans="2:18" ht="41.25" customHeight="1" x14ac:dyDescent="0.3">
      <c r="B45" s="324" t="s">
        <v>224</v>
      </c>
      <c r="C45" s="515" t="s">
        <v>431</v>
      </c>
      <c r="D45" s="508" t="s">
        <v>432</v>
      </c>
      <c r="E45" s="46" t="s">
        <v>146</v>
      </c>
      <c r="F45" s="435"/>
      <c r="G45" s="426"/>
      <c r="H45" s="132"/>
      <c r="I45" s="132">
        <f t="shared" si="11"/>
        <v>0</v>
      </c>
      <c r="J45" s="177">
        <v>20</v>
      </c>
      <c r="K45" s="128">
        <f t="shared" si="12"/>
        <v>0</v>
      </c>
      <c r="L45" s="128">
        <f t="shared" si="13"/>
        <v>0</v>
      </c>
      <c r="M45" s="132"/>
      <c r="P45" s="132"/>
      <c r="Q45" s="132">
        <v>100</v>
      </c>
      <c r="R45" s="132">
        <v>0</v>
      </c>
    </row>
    <row r="46" spans="2:18" ht="44.25" customHeight="1" x14ac:dyDescent="0.3">
      <c r="B46" s="324" t="s">
        <v>225</v>
      </c>
      <c r="C46" s="515"/>
      <c r="D46" s="508"/>
      <c r="E46" s="46" t="s">
        <v>147</v>
      </c>
      <c r="F46" s="435"/>
      <c r="G46" s="426"/>
      <c r="H46" s="132"/>
      <c r="I46" s="132">
        <f t="shared" si="11"/>
        <v>0</v>
      </c>
      <c r="J46" s="177">
        <v>13.333333</v>
      </c>
      <c r="K46" s="128">
        <f t="shared" si="12"/>
        <v>0</v>
      </c>
      <c r="L46" s="128">
        <f t="shared" si="13"/>
        <v>0</v>
      </c>
      <c r="M46" s="132"/>
      <c r="P46" s="132"/>
      <c r="Q46" s="132">
        <v>100</v>
      </c>
      <c r="R46" s="132">
        <v>0</v>
      </c>
    </row>
    <row r="47" spans="2:18" ht="37.5" customHeight="1" x14ac:dyDescent="0.3">
      <c r="B47" s="333" t="s">
        <v>226</v>
      </c>
      <c r="C47" s="515"/>
      <c r="D47" s="508"/>
      <c r="E47" s="46" t="s">
        <v>148</v>
      </c>
      <c r="F47" s="438"/>
      <c r="G47" s="426"/>
      <c r="H47" s="132"/>
      <c r="I47" s="132">
        <f t="shared" si="11"/>
        <v>0</v>
      </c>
      <c r="J47" s="177">
        <v>20</v>
      </c>
      <c r="K47" s="128">
        <f t="shared" si="12"/>
        <v>0</v>
      </c>
      <c r="L47" s="128">
        <f t="shared" si="13"/>
        <v>0</v>
      </c>
      <c r="M47" s="132"/>
      <c r="P47" s="132"/>
      <c r="Q47" s="132">
        <v>100</v>
      </c>
      <c r="R47" s="132">
        <v>0</v>
      </c>
    </row>
    <row r="48" spans="2:18" ht="48" customHeight="1" x14ac:dyDescent="0.3">
      <c r="B48" s="324" t="s">
        <v>227</v>
      </c>
      <c r="C48" s="520" t="s">
        <v>387</v>
      </c>
      <c r="D48" s="519" t="s">
        <v>388</v>
      </c>
      <c r="E48" s="46" t="s">
        <v>149</v>
      </c>
      <c r="F48" s="437"/>
      <c r="G48" s="426"/>
      <c r="H48" s="132"/>
      <c r="I48" s="132">
        <f t="shared" si="11"/>
        <v>0</v>
      </c>
      <c r="J48" s="177">
        <v>13.333333</v>
      </c>
      <c r="K48" s="128">
        <f t="shared" si="12"/>
        <v>0</v>
      </c>
      <c r="L48" s="128">
        <f t="shared" si="13"/>
        <v>0</v>
      </c>
      <c r="M48" s="132"/>
      <c r="P48" s="132"/>
      <c r="Q48" s="132">
        <v>100</v>
      </c>
      <c r="R48" s="132">
        <v>0</v>
      </c>
    </row>
    <row r="49" spans="2:18" ht="26" x14ac:dyDescent="0.3">
      <c r="B49" s="334" t="s">
        <v>228</v>
      </c>
      <c r="C49" s="524"/>
      <c r="D49" s="496"/>
      <c r="E49" s="46" t="s">
        <v>150</v>
      </c>
      <c r="F49" s="435"/>
      <c r="G49" s="426"/>
      <c r="H49" s="132"/>
      <c r="I49" s="132">
        <f t="shared" si="11"/>
        <v>0</v>
      </c>
      <c r="J49" s="177">
        <v>20</v>
      </c>
      <c r="K49" s="128">
        <f t="shared" si="12"/>
        <v>0</v>
      </c>
      <c r="L49" s="128">
        <f t="shared" si="13"/>
        <v>0</v>
      </c>
      <c r="M49" s="132"/>
      <c r="P49" s="132"/>
      <c r="Q49" s="132">
        <v>100</v>
      </c>
      <c r="R49" s="132">
        <v>0</v>
      </c>
    </row>
    <row r="50" spans="2:18" s="39" customFormat="1" x14ac:dyDescent="0.3">
      <c r="B50" s="93"/>
      <c r="C50" s="93"/>
      <c r="D50" s="93"/>
      <c r="E50" s="140"/>
      <c r="F50" s="141"/>
      <c r="G50" s="142"/>
      <c r="H50" s="178">
        <v>30</v>
      </c>
      <c r="I50" s="133">
        <f>SUM(I44:I49)</f>
        <v>0</v>
      </c>
      <c r="J50" s="133">
        <f>SUM(J44:J49)</f>
        <v>99.999998999999988</v>
      </c>
      <c r="K50" s="131"/>
      <c r="L50" s="131"/>
      <c r="M50" s="132"/>
      <c r="N50" s="131"/>
      <c r="O50" s="131"/>
      <c r="P50" s="132"/>
      <c r="Q50" s="132"/>
      <c r="R50" s="132"/>
    </row>
    <row r="51" spans="2:18" ht="34.5" customHeight="1" x14ac:dyDescent="0.3">
      <c r="B51" s="326" t="s">
        <v>582</v>
      </c>
      <c r="C51" s="315"/>
      <c r="D51" s="47"/>
      <c r="E51" s="46" t="s">
        <v>495</v>
      </c>
      <c r="F51" s="153" t="str">
        <f>IF(F52="","",IF(H51&lt;N51,"Non-Compliant",IF(OR(H51&gt;M51,H51=M51),"Compliant","Partially Compliant")))</f>
        <v/>
      </c>
      <c r="G51" s="425"/>
      <c r="H51" s="183">
        <f>(I55/H55)*100</f>
        <v>0</v>
      </c>
      <c r="I51" s="132"/>
      <c r="J51" s="132"/>
      <c r="K51" s="132"/>
      <c r="L51" s="132"/>
      <c r="M51" s="194">
        <v>90</v>
      </c>
      <c r="N51" s="194">
        <v>75</v>
      </c>
      <c r="O51" s="132"/>
      <c r="P51" s="132"/>
      <c r="Q51" s="132">
        <v>100</v>
      </c>
      <c r="R51" s="132">
        <v>0</v>
      </c>
    </row>
    <row r="52" spans="2:18" ht="41.25" customHeight="1" x14ac:dyDescent="0.3">
      <c r="B52" s="324" t="s">
        <v>229</v>
      </c>
      <c r="C52" s="541" t="s">
        <v>385</v>
      </c>
      <c r="D52" s="543" t="s">
        <v>386</v>
      </c>
      <c r="E52" s="13" t="s">
        <v>95</v>
      </c>
      <c r="F52" s="435"/>
      <c r="G52" s="426"/>
      <c r="H52" s="132"/>
      <c r="I52" s="132">
        <f>($H$55*(K52/100))*J52/100</f>
        <v>0</v>
      </c>
      <c r="J52" s="177">
        <v>40</v>
      </c>
      <c r="K52" s="128">
        <f>SUMIF($M$3:$R$3,L52,M52:R52)</f>
        <v>0</v>
      </c>
      <c r="L52" s="128">
        <f>IF(F52="Compliant",1,IF(F52="Partially Compliant",2,IF(F52="Non-Compliant",3,IF(F52="Not Applicable",4,IF(F52="Yes",5,IF(F52="No",6,0))))))</f>
        <v>0</v>
      </c>
      <c r="M52" s="132"/>
      <c r="P52" s="132"/>
      <c r="Q52" s="132">
        <v>100</v>
      </c>
      <c r="R52" s="132">
        <v>0</v>
      </c>
    </row>
    <row r="53" spans="2:18" ht="42" customHeight="1" x14ac:dyDescent="0.3">
      <c r="B53" s="324" t="s">
        <v>230</v>
      </c>
      <c r="C53" s="541"/>
      <c r="D53" s="543"/>
      <c r="E53" s="13" t="s">
        <v>96</v>
      </c>
      <c r="F53" s="435"/>
      <c r="G53" s="426"/>
      <c r="H53" s="132"/>
      <c r="I53" s="132">
        <f>($H$55*(K53/100))*J53/100</f>
        <v>0</v>
      </c>
      <c r="J53" s="177">
        <v>20</v>
      </c>
      <c r="K53" s="128">
        <f>SUMIF($M$3:$R$3,L53,M53:R53)</f>
        <v>0</v>
      </c>
      <c r="L53" s="128">
        <f>IF(F53="Compliant",1,IF(F53="Partially Compliant",2,IF(F53="Non-Compliant",3,IF(F53="Not Applicable",4,IF(F53="Yes",5,IF(F53="No",6,0))))))</f>
        <v>0</v>
      </c>
      <c r="M53" s="132"/>
      <c r="P53" s="132"/>
      <c r="Q53" s="132">
        <v>100</v>
      </c>
      <c r="R53" s="132">
        <v>0</v>
      </c>
    </row>
    <row r="54" spans="2:18" ht="52.5" customHeight="1" x14ac:dyDescent="0.3">
      <c r="B54" s="325" t="s">
        <v>231</v>
      </c>
      <c r="C54" s="542"/>
      <c r="D54" s="544"/>
      <c r="E54" s="13" t="s">
        <v>97</v>
      </c>
      <c r="F54" s="435"/>
      <c r="G54" s="426"/>
      <c r="H54" s="132"/>
      <c r="I54" s="132">
        <f>($H$55*(K54/100))*J54/100</f>
        <v>0</v>
      </c>
      <c r="J54" s="177">
        <v>40</v>
      </c>
      <c r="K54" s="128">
        <f>SUMIF($M$3:$R$3,L54,M54:R54)</f>
        <v>0</v>
      </c>
      <c r="L54" s="128">
        <f>IF(F54="Compliant",1,IF(F54="Partially Compliant",2,IF(F54="Non-Compliant",3,IF(F54="Not Applicable",4,IF(F54="Yes",5,IF(F54="No",6,0))))))</f>
        <v>0</v>
      </c>
      <c r="M54" s="132"/>
      <c r="P54" s="132"/>
      <c r="Q54" s="132">
        <v>100</v>
      </c>
      <c r="R54" s="132">
        <v>0</v>
      </c>
    </row>
    <row r="55" spans="2:18" s="39" customFormat="1" x14ac:dyDescent="0.3">
      <c r="B55" s="109"/>
      <c r="C55" s="93"/>
      <c r="D55" s="93"/>
      <c r="E55" s="140"/>
      <c r="F55" s="141"/>
      <c r="G55" s="142"/>
      <c r="H55" s="178">
        <v>20</v>
      </c>
      <c r="I55" s="132">
        <f>SUM(I52:I54)</f>
        <v>0</v>
      </c>
      <c r="J55" s="133">
        <f>SUM(J52:J54)</f>
        <v>100</v>
      </c>
      <c r="K55" s="131"/>
      <c r="L55" s="131"/>
      <c r="M55" s="132"/>
      <c r="N55" s="131"/>
      <c r="O55" s="131"/>
      <c r="P55" s="132"/>
      <c r="Q55" s="132"/>
      <c r="R55" s="132"/>
    </row>
    <row r="56" spans="2:18" ht="25" customHeight="1" x14ac:dyDescent="0.3">
      <c r="B56" s="530" t="s">
        <v>551</v>
      </c>
      <c r="C56" s="316"/>
      <c r="D56" s="91"/>
      <c r="E56" s="1" t="s">
        <v>552</v>
      </c>
      <c r="F56" s="153" t="str">
        <f>IF(F57="","",IF(H56&lt;N56,"Non-Compliant",IF(OR(H56&gt;M56,H56=M56),"Compliant","Partially Compliant")))</f>
        <v/>
      </c>
      <c r="G56" s="425"/>
      <c r="H56" s="183">
        <f>(I60/H60)*100</f>
        <v>0</v>
      </c>
      <c r="I56" s="132"/>
      <c r="J56" s="132"/>
      <c r="K56" s="132"/>
      <c r="L56" s="132"/>
      <c r="M56" s="194">
        <v>90</v>
      </c>
      <c r="N56" s="194">
        <v>75</v>
      </c>
      <c r="O56" s="132"/>
      <c r="P56" s="132"/>
      <c r="Q56" s="132">
        <v>100</v>
      </c>
      <c r="R56" s="132">
        <v>0</v>
      </c>
    </row>
    <row r="57" spans="2:18" ht="45" customHeight="1" x14ac:dyDescent="0.3">
      <c r="B57" s="536"/>
      <c r="C57" s="520" t="s">
        <v>317</v>
      </c>
      <c r="D57" s="519" t="s">
        <v>317</v>
      </c>
      <c r="E57" s="5" t="s">
        <v>98</v>
      </c>
      <c r="F57" s="435"/>
      <c r="G57" s="426"/>
      <c r="H57" s="132"/>
      <c r="I57" s="132">
        <f>($H$60*(K57/100))*J57/100</f>
        <v>0</v>
      </c>
      <c r="J57" s="177">
        <v>40</v>
      </c>
      <c r="K57" s="128">
        <f>SUMIF($M$3:$R$3,L57,M57:R57)</f>
        <v>0</v>
      </c>
      <c r="L57" s="128">
        <f>IF(F57="Compliant",1,IF(F57="Partially Compliant",2,IF(F57="Non-Compliant",3,IF(F57="Not Applicable",4,IF(F57="Yes",5,IF(F57="No",6,0))))))</f>
        <v>0</v>
      </c>
      <c r="M57" s="132"/>
      <c r="O57" s="128">
        <v>0</v>
      </c>
      <c r="P57" s="132">
        <v>100</v>
      </c>
      <c r="Q57" s="132">
        <v>100</v>
      </c>
      <c r="R57" s="132">
        <v>0</v>
      </c>
    </row>
    <row r="58" spans="2:18" ht="31.5" customHeight="1" x14ac:dyDescent="0.3">
      <c r="B58" s="536"/>
      <c r="C58" s="520"/>
      <c r="D58" s="519"/>
      <c r="E58" s="5" t="s">
        <v>99</v>
      </c>
      <c r="F58" s="435"/>
      <c r="G58" s="426"/>
      <c r="H58" s="132"/>
      <c r="I58" s="132">
        <f>($H$60*(K58/100))*J58/100</f>
        <v>0</v>
      </c>
      <c r="J58" s="177">
        <v>40</v>
      </c>
      <c r="K58" s="128">
        <f>SUMIF($M$3:$R$3,L58,M58:R58)</f>
        <v>0</v>
      </c>
      <c r="L58" s="128">
        <f>IF(F58="Compliant",1,IF(F58="Partially Compliant",2,IF(F58="Non-Compliant",3,IF(F58="Not Applicable",4,IF(F58="Yes",5,IF(F58="No",6,0))))))</f>
        <v>0</v>
      </c>
      <c r="M58" s="132"/>
      <c r="O58" s="128">
        <v>0</v>
      </c>
      <c r="P58" s="132">
        <v>100</v>
      </c>
      <c r="Q58" s="132">
        <v>100</v>
      </c>
      <c r="R58" s="132">
        <v>0</v>
      </c>
    </row>
    <row r="59" spans="2:18" ht="67.5" customHeight="1" x14ac:dyDescent="0.3">
      <c r="B59" s="531"/>
      <c r="C59" s="524"/>
      <c r="D59" s="496"/>
      <c r="E59" s="5" t="s">
        <v>100</v>
      </c>
      <c r="F59" s="435"/>
      <c r="G59" s="426"/>
      <c r="H59" s="132"/>
      <c r="I59" s="132">
        <f>($H$60*(K59/100))*J59/100</f>
        <v>0</v>
      </c>
      <c r="J59" s="177">
        <v>20</v>
      </c>
      <c r="K59" s="128">
        <f>SUMIF($M$3:$R$3,L59,M59:R59)</f>
        <v>0</v>
      </c>
      <c r="L59" s="128">
        <f>IF(F59="Compliant",1,IF(F59="Partially Compliant",2,IF(F59="Non-Compliant",3,IF(F59="Not Applicable",4,IF(F59="Yes",5,IF(F59="No",6,0))))))</f>
        <v>0</v>
      </c>
      <c r="M59" s="132"/>
      <c r="O59" s="128">
        <v>0</v>
      </c>
      <c r="P59" s="132">
        <v>100</v>
      </c>
      <c r="Q59" s="132">
        <v>100</v>
      </c>
      <c r="R59" s="132">
        <v>0</v>
      </c>
    </row>
    <row r="60" spans="2:18" s="39" customFormat="1" x14ac:dyDescent="0.3">
      <c r="B60" s="93"/>
      <c r="C60" s="93"/>
      <c r="D60" s="93"/>
      <c r="E60" s="143"/>
      <c r="F60" s="121"/>
      <c r="G60" s="31"/>
      <c r="H60" s="178">
        <v>20</v>
      </c>
      <c r="I60" s="132">
        <f>SUM(I57:I59)</f>
        <v>0</v>
      </c>
      <c r="J60" s="132">
        <f>SUM(J57:J59)</f>
        <v>100</v>
      </c>
      <c r="K60" s="131"/>
      <c r="L60" s="131"/>
      <c r="M60" s="132"/>
      <c r="N60" s="131"/>
      <c r="O60" s="131"/>
      <c r="P60" s="132"/>
      <c r="Q60" s="132"/>
      <c r="R60" s="132"/>
    </row>
    <row r="61" spans="2:18" ht="25" customHeight="1" x14ac:dyDescent="0.3">
      <c r="B61" s="530" t="s">
        <v>553</v>
      </c>
      <c r="C61" s="117"/>
      <c r="D61" s="118"/>
      <c r="E61" s="16" t="s">
        <v>554</v>
      </c>
      <c r="F61" s="153" t="str">
        <f>IF(F62="","",IF(H61&lt;N61,"Non-Compliant",IF(OR(H61&gt;M61,H61=M61),"Compliant","Partially Compliant")))</f>
        <v/>
      </c>
      <c r="G61" s="425"/>
      <c r="H61" s="183">
        <f>(I65/H65)*100</f>
        <v>0</v>
      </c>
      <c r="I61" s="132"/>
      <c r="J61" s="132"/>
      <c r="K61" s="132"/>
      <c r="L61" s="132"/>
      <c r="M61" s="194">
        <v>90</v>
      </c>
      <c r="N61" s="194">
        <v>75</v>
      </c>
      <c r="O61" s="132"/>
      <c r="P61" s="132"/>
      <c r="Q61" s="132">
        <v>100</v>
      </c>
      <c r="R61" s="132">
        <v>0</v>
      </c>
    </row>
    <row r="62" spans="2:18" ht="30.75" customHeight="1" x14ac:dyDescent="0.3">
      <c r="B62" s="536"/>
      <c r="C62" s="520" t="s">
        <v>389</v>
      </c>
      <c r="D62" s="519" t="s">
        <v>389</v>
      </c>
      <c r="E62" s="15" t="s">
        <v>101</v>
      </c>
      <c r="F62" s="435"/>
      <c r="G62" s="426"/>
      <c r="H62" s="132"/>
      <c r="I62" s="132">
        <f>($H$65*(K62/100))*J62/100</f>
        <v>0</v>
      </c>
      <c r="J62" s="177">
        <v>25</v>
      </c>
      <c r="K62" s="128">
        <f>SUMIF($M$3:$R$3,L62,M62:R62)</f>
        <v>0</v>
      </c>
      <c r="L62" s="128">
        <f>IF(F62="Compliant",1,IF(F62="Partially Compliant",2,IF(F62="Non-Compliant",3,IF(F62="Not Applicable",4,IF(F62="Yes",5,IF(F62="No",6,0))))))</f>
        <v>0</v>
      </c>
      <c r="M62" s="132"/>
      <c r="P62" s="132"/>
      <c r="Q62" s="132">
        <v>100</v>
      </c>
      <c r="R62" s="132">
        <v>0</v>
      </c>
    </row>
    <row r="63" spans="2:18" ht="75" x14ac:dyDescent="0.3">
      <c r="B63" s="536"/>
      <c r="C63" s="520"/>
      <c r="D63" s="519"/>
      <c r="E63" s="15" t="s">
        <v>433</v>
      </c>
      <c r="F63" s="435"/>
      <c r="G63" s="426"/>
      <c r="H63" s="132"/>
      <c r="I63" s="132">
        <f>($H$65*(K63/100))*J63/100</f>
        <v>0</v>
      </c>
      <c r="J63" s="177">
        <v>50</v>
      </c>
      <c r="K63" s="128">
        <f>SUMIF($M$3:$R$3,L63,M63:R63)</f>
        <v>0</v>
      </c>
      <c r="L63" s="128">
        <f>IF(F63="Compliant",1,IF(F63="Partially Compliant",2,IF(F63="Non-Compliant",3,IF(F63="Not Applicable",4,IF(F63="Yes",5,IF(F63="No",6,0))))))</f>
        <v>0</v>
      </c>
      <c r="M63" s="132"/>
      <c r="P63" s="132"/>
      <c r="Q63" s="132">
        <v>100</v>
      </c>
      <c r="R63" s="132">
        <v>0</v>
      </c>
    </row>
    <row r="64" spans="2:18" ht="30" customHeight="1" x14ac:dyDescent="0.3">
      <c r="B64" s="531"/>
      <c r="C64" s="524"/>
      <c r="D64" s="496"/>
      <c r="E64" s="15" t="s">
        <v>102</v>
      </c>
      <c r="F64" s="435"/>
      <c r="G64" s="426"/>
      <c r="H64" s="132"/>
      <c r="I64" s="132">
        <f>($H$65*(K64/100))*J64/100</f>
        <v>0</v>
      </c>
      <c r="J64" s="177">
        <v>25</v>
      </c>
      <c r="K64" s="128">
        <f>SUMIF($M$3:$R$3,L64,M64:R64)</f>
        <v>0</v>
      </c>
      <c r="L64" s="128">
        <f>IF(F64="Compliant",1,IF(F64="Partially Compliant",2,IF(F64="Non-Compliant",3,IF(F64="Not Applicable",4,IF(F64="Yes",5,IF(F64="No",6,0))))))</f>
        <v>0</v>
      </c>
      <c r="M64" s="132"/>
      <c r="P64" s="132"/>
      <c r="Q64" s="132">
        <v>100</v>
      </c>
      <c r="R64" s="132">
        <v>0</v>
      </c>
    </row>
    <row r="65" spans="2:18" hidden="1" x14ac:dyDescent="0.3">
      <c r="B65" s="343"/>
      <c r="C65" s="343"/>
      <c r="D65" s="343"/>
      <c r="E65" s="344">
        <f>(SUM(H65,H60,H55,H50)/100)</f>
        <v>1</v>
      </c>
      <c r="F65" s="448">
        <f>(SUM(I65,I60,I55,I50)/100)*G65</f>
        <v>0</v>
      </c>
      <c r="G65" s="458">
        <v>0.4</v>
      </c>
      <c r="H65" s="178">
        <v>30</v>
      </c>
      <c r="I65" s="133">
        <f>SUM(I61:I64)</f>
        <v>0</v>
      </c>
      <c r="J65" s="133">
        <f>SUM(J61:J64)</f>
        <v>100</v>
      </c>
      <c r="M65" s="132"/>
      <c r="P65" s="132"/>
      <c r="Q65" s="132"/>
      <c r="R65" s="132"/>
    </row>
    <row r="66" spans="2:18" x14ac:dyDescent="0.3">
      <c r="B66" s="126"/>
      <c r="C66" s="126"/>
      <c r="D66" s="126"/>
      <c r="E66" s="257"/>
      <c r="F66" s="345"/>
      <c r="G66" s="461"/>
      <c r="H66" s="178"/>
      <c r="I66" s="133"/>
      <c r="J66" s="133"/>
      <c r="M66" s="132"/>
      <c r="P66" s="132"/>
      <c r="Q66" s="132"/>
      <c r="R66" s="132"/>
    </row>
    <row r="67" spans="2:18" x14ac:dyDescent="0.3">
      <c r="B67" s="546" t="s">
        <v>32</v>
      </c>
      <c r="C67" s="547"/>
      <c r="D67" s="547"/>
      <c r="E67" s="547"/>
      <c r="F67" s="337"/>
      <c r="G67" s="460"/>
      <c r="H67" s="133">
        <f>SUM(H65,H60,H55,H50)</f>
        <v>100</v>
      </c>
      <c r="I67" s="133"/>
      <c r="J67" s="133"/>
      <c r="M67" s="132"/>
      <c r="N67" s="131"/>
      <c r="O67" s="131"/>
      <c r="P67" s="132"/>
      <c r="Q67" s="132"/>
      <c r="R67" s="132"/>
    </row>
    <row r="68" spans="2:18" ht="25" customHeight="1" x14ac:dyDescent="0.3">
      <c r="B68" s="530" t="s">
        <v>555</v>
      </c>
      <c r="C68" s="300"/>
      <c r="D68" s="53"/>
      <c r="E68" s="252" t="s">
        <v>496</v>
      </c>
      <c r="F68" s="153" t="str">
        <f>IF(F69="","",IF(H68&lt;N68,"Non-Compliant",IF(OR(H68&gt;M68,H68=M68),"Compliant","Partially Compliant")))</f>
        <v/>
      </c>
      <c r="G68" s="439"/>
      <c r="H68" s="183">
        <f>(I71/H71)*100</f>
        <v>0</v>
      </c>
      <c r="I68" s="132"/>
      <c r="J68" s="132"/>
      <c r="K68" s="132"/>
      <c r="L68" s="132"/>
      <c r="M68" s="194">
        <v>90</v>
      </c>
      <c r="N68" s="194">
        <v>75</v>
      </c>
      <c r="O68" s="132"/>
      <c r="P68" s="132"/>
      <c r="Q68" s="132">
        <v>100</v>
      </c>
      <c r="R68" s="132">
        <v>0</v>
      </c>
    </row>
    <row r="69" spans="2:18" ht="57.75" customHeight="1" x14ac:dyDescent="0.3">
      <c r="B69" s="536"/>
      <c r="C69" s="520" t="s">
        <v>556</v>
      </c>
      <c r="D69" s="519" t="s">
        <v>556</v>
      </c>
      <c r="E69" s="100" t="s">
        <v>103</v>
      </c>
      <c r="F69" s="435"/>
      <c r="G69" s="439"/>
      <c r="H69" s="132"/>
      <c r="I69" s="132">
        <f>($H$71*(K69/100))*J69/100</f>
        <v>0</v>
      </c>
      <c r="J69" s="177">
        <v>60</v>
      </c>
      <c r="K69" s="128">
        <f>SUMIF($M$3:$R$3,L69,M69:R69)</f>
        <v>0</v>
      </c>
      <c r="L69" s="128">
        <f>IF(F69="Compliant",1,IF(F69="Partially Compliant",2,IF(F69="Non-Compliant",3,IF(F69="Not Applicable",4,IF(F69="Yes",5,IF(F69="No",6,0))))))</f>
        <v>0</v>
      </c>
      <c r="M69" s="132"/>
      <c r="P69" s="132"/>
      <c r="Q69" s="132">
        <v>100</v>
      </c>
      <c r="R69" s="132">
        <v>0</v>
      </c>
    </row>
    <row r="70" spans="2:18" ht="42.75" customHeight="1" x14ac:dyDescent="0.3">
      <c r="B70" s="531"/>
      <c r="C70" s="524"/>
      <c r="D70" s="509"/>
      <c r="E70" s="100" t="s">
        <v>186</v>
      </c>
      <c r="F70" s="418"/>
      <c r="G70" s="439"/>
      <c r="H70" s="132"/>
      <c r="I70" s="132">
        <f>($H$71*(K70/100))*J70/100</f>
        <v>0</v>
      </c>
      <c r="J70" s="177">
        <v>40</v>
      </c>
      <c r="K70" s="128">
        <f>SUMIF($M$3:$R$3,L70,M70:R70)</f>
        <v>0</v>
      </c>
      <c r="L70" s="128">
        <f>IF(F70="Compliant",1,IF(F70="Partially Compliant",2,IF(F70="Non-Compliant",3,IF(F70="Not Applicable",4,IF(F70="Yes",5,IF(F70="No",6,0))))))</f>
        <v>0</v>
      </c>
      <c r="M70" s="132"/>
      <c r="P70" s="132"/>
      <c r="Q70" s="132">
        <v>100</v>
      </c>
      <c r="R70" s="132">
        <v>0</v>
      </c>
    </row>
    <row r="71" spans="2:18" s="39" customFormat="1" x14ac:dyDescent="0.3">
      <c r="B71" s="127"/>
      <c r="C71" s="127"/>
      <c r="D71" s="127"/>
      <c r="E71" s="144"/>
      <c r="F71" s="123"/>
      <c r="G71" s="145"/>
      <c r="H71" s="178">
        <v>30</v>
      </c>
      <c r="I71" s="133">
        <f>SUM(I69:I70)</f>
        <v>0</v>
      </c>
      <c r="J71" s="133">
        <f>SUM(J69:J70)</f>
        <v>100</v>
      </c>
      <c r="K71" s="131"/>
      <c r="L71" s="131"/>
      <c r="M71" s="132"/>
      <c r="N71" s="131"/>
      <c r="O71" s="131"/>
      <c r="P71" s="132"/>
      <c r="Q71" s="132"/>
      <c r="R71" s="132"/>
    </row>
    <row r="72" spans="2:18" ht="25" customHeight="1" x14ac:dyDescent="0.3">
      <c r="B72" s="530" t="s">
        <v>557</v>
      </c>
      <c r="C72" s="316"/>
      <c r="D72" s="24"/>
      <c r="E72" s="120" t="s">
        <v>497</v>
      </c>
      <c r="F72" s="153" t="str">
        <f>IF(F73="","",IF(H72&lt;N72,"Non-Compliant",IF(OR(H72&gt;M72,H72=M72),"Compliant","Partially Compliant")))</f>
        <v/>
      </c>
      <c r="G72" s="426"/>
      <c r="H72" s="183">
        <f>(I79/H79)*100</f>
        <v>0</v>
      </c>
      <c r="I72" s="132"/>
      <c r="J72" s="132"/>
      <c r="K72" s="132"/>
      <c r="L72" s="132"/>
      <c r="M72" s="194">
        <v>90</v>
      </c>
      <c r="N72" s="194">
        <v>75</v>
      </c>
      <c r="O72" s="132"/>
      <c r="P72" s="132"/>
      <c r="Q72" s="132">
        <v>100</v>
      </c>
      <c r="R72" s="132">
        <v>0</v>
      </c>
    </row>
    <row r="73" spans="2:18" ht="32.25" customHeight="1" x14ac:dyDescent="0.3">
      <c r="B73" s="536"/>
      <c r="C73" s="520" t="s">
        <v>434</v>
      </c>
      <c r="D73" s="508" t="s">
        <v>435</v>
      </c>
      <c r="E73" s="120" t="s">
        <v>104</v>
      </c>
      <c r="F73" s="435"/>
      <c r="G73" s="426"/>
      <c r="H73" s="132"/>
      <c r="I73" s="132">
        <f t="shared" ref="I73:I78" si="14">($H$79*(K73/100))*J73/100</f>
        <v>0</v>
      </c>
      <c r="J73" s="177">
        <v>10</v>
      </c>
      <c r="K73" s="128">
        <f t="shared" ref="K73:K78" si="15">SUMIF($M$3:$R$3,L73,M73:R73)</f>
        <v>0</v>
      </c>
      <c r="L73" s="128">
        <f t="shared" ref="L73:L78" si="16">IF(F73="Compliant",1,IF(F73="Partially Compliant",2,IF(F73="Non-Compliant",3,IF(F73="Not Applicable",4,IF(F73="Yes",5,IF(F73="No",6,0))))))</f>
        <v>0</v>
      </c>
      <c r="M73" s="132"/>
      <c r="P73" s="132"/>
      <c r="Q73" s="132">
        <v>100</v>
      </c>
      <c r="R73" s="132">
        <v>0</v>
      </c>
    </row>
    <row r="74" spans="2:18" ht="32.25" customHeight="1" x14ac:dyDescent="0.3">
      <c r="B74" s="536"/>
      <c r="C74" s="520"/>
      <c r="D74" s="508"/>
      <c r="E74" s="120" t="s">
        <v>463</v>
      </c>
      <c r="F74" s="418"/>
      <c r="G74" s="426"/>
      <c r="H74" s="132"/>
      <c r="I74" s="132">
        <f t="shared" si="14"/>
        <v>0</v>
      </c>
      <c r="J74" s="177">
        <v>30</v>
      </c>
      <c r="K74" s="128">
        <f t="shared" si="15"/>
        <v>0</v>
      </c>
      <c r="L74" s="128">
        <f t="shared" si="16"/>
        <v>0</v>
      </c>
      <c r="M74" s="132"/>
      <c r="P74" s="132"/>
      <c r="Q74" s="132">
        <v>100</v>
      </c>
      <c r="R74" s="132">
        <v>0</v>
      </c>
    </row>
    <row r="75" spans="2:18" ht="32.25" customHeight="1" x14ac:dyDescent="0.3">
      <c r="B75" s="536"/>
      <c r="C75" s="520"/>
      <c r="D75" s="508"/>
      <c r="E75" s="120" t="s">
        <v>105</v>
      </c>
      <c r="F75" s="435"/>
      <c r="G75" s="426"/>
      <c r="H75" s="132"/>
      <c r="I75" s="132">
        <f t="shared" si="14"/>
        <v>0</v>
      </c>
      <c r="J75" s="177">
        <v>20</v>
      </c>
      <c r="K75" s="128">
        <f t="shared" si="15"/>
        <v>0</v>
      </c>
      <c r="L75" s="128">
        <f t="shared" si="16"/>
        <v>0</v>
      </c>
      <c r="M75" s="132"/>
      <c r="P75" s="132"/>
      <c r="Q75" s="132">
        <v>100</v>
      </c>
      <c r="R75" s="132">
        <v>0</v>
      </c>
    </row>
    <row r="76" spans="2:18" ht="32.25" customHeight="1" x14ac:dyDescent="0.3">
      <c r="B76" s="536"/>
      <c r="C76" s="520"/>
      <c r="D76" s="508"/>
      <c r="E76" s="120" t="s">
        <v>106</v>
      </c>
      <c r="F76" s="418"/>
      <c r="G76" s="426"/>
      <c r="H76" s="132"/>
      <c r="I76" s="132">
        <f t="shared" si="14"/>
        <v>0</v>
      </c>
      <c r="J76" s="177">
        <v>10</v>
      </c>
      <c r="K76" s="128">
        <f t="shared" si="15"/>
        <v>0</v>
      </c>
      <c r="L76" s="128">
        <f t="shared" si="16"/>
        <v>0</v>
      </c>
      <c r="M76" s="132"/>
      <c r="P76" s="132"/>
      <c r="Q76" s="132">
        <v>100</v>
      </c>
      <c r="R76" s="132">
        <v>0</v>
      </c>
    </row>
    <row r="77" spans="2:18" ht="32.25" customHeight="1" x14ac:dyDescent="0.3">
      <c r="B77" s="536"/>
      <c r="C77" s="520"/>
      <c r="D77" s="508"/>
      <c r="E77" s="317" t="s">
        <v>107</v>
      </c>
      <c r="F77" s="435"/>
      <c r="G77" s="426"/>
      <c r="H77" s="132"/>
      <c r="I77" s="132">
        <f t="shared" si="14"/>
        <v>0</v>
      </c>
      <c r="J77" s="177">
        <v>10</v>
      </c>
      <c r="K77" s="128">
        <f t="shared" si="15"/>
        <v>0</v>
      </c>
      <c r="L77" s="128">
        <f t="shared" si="16"/>
        <v>0</v>
      </c>
      <c r="M77" s="132"/>
      <c r="P77" s="132"/>
      <c r="Q77" s="132">
        <v>100</v>
      </c>
      <c r="R77" s="132">
        <v>0</v>
      </c>
    </row>
    <row r="78" spans="2:18" ht="32.25" customHeight="1" x14ac:dyDescent="0.3">
      <c r="B78" s="531"/>
      <c r="C78" s="524"/>
      <c r="D78" s="509"/>
      <c r="E78" s="120" t="s">
        <v>108</v>
      </c>
      <c r="F78" s="418"/>
      <c r="G78" s="426"/>
      <c r="H78" s="132"/>
      <c r="I78" s="132">
        <f t="shared" si="14"/>
        <v>0</v>
      </c>
      <c r="J78" s="177">
        <v>20</v>
      </c>
      <c r="K78" s="128">
        <f t="shared" si="15"/>
        <v>0</v>
      </c>
      <c r="L78" s="128">
        <f t="shared" si="16"/>
        <v>0</v>
      </c>
      <c r="M78" s="132"/>
      <c r="P78" s="132"/>
      <c r="Q78" s="132">
        <v>100</v>
      </c>
      <c r="R78" s="132">
        <v>0</v>
      </c>
    </row>
    <row r="79" spans="2:18" s="39" customFormat="1" x14ac:dyDescent="0.3">
      <c r="B79" s="127"/>
      <c r="C79" s="127"/>
      <c r="D79" s="127"/>
      <c r="E79" s="144"/>
      <c r="F79" s="123"/>
      <c r="G79" s="146"/>
      <c r="H79" s="178">
        <v>40</v>
      </c>
      <c r="I79" s="133">
        <f>SUM(I73:I78)</f>
        <v>0</v>
      </c>
      <c r="J79" s="133">
        <f>SUM(J73:J78)</f>
        <v>100</v>
      </c>
      <c r="K79" s="131"/>
      <c r="L79" s="131"/>
      <c r="M79" s="132"/>
      <c r="N79" s="131"/>
      <c r="O79" s="131"/>
      <c r="P79" s="132"/>
      <c r="Q79" s="132"/>
      <c r="R79" s="132"/>
    </row>
    <row r="80" spans="2:18" ht="25" customHeight="1" x14ac:dyDescent="0.3">
      <c r="B80" s="497" t="s">
        <v>558</v>
      </c>
      <c r="C80" s="316"/>
      <c r="D80" s="91"/>
      <c r="E80" s="120" t="s">
        <v>498</v>
      </c>
      <c r="F80" s="153" t="str">
        <f>IF(F81="","",IF(H80&lt;N80,"Non-Compliant",IF(OR(H80&gt;M80,H80=M80),"Compliant","Partially Compliant")))</f>
        <v/>
      </c>
      <c r="G80" s="425"/>
      <c r="H80" s="183">
        <f>(I85/H85)*100</f>
        <v>0</v>
      </c>
      <c r="I80" s="132"/>
      <c r="J80" s="132"/>
      <c r="K80" s="132"/>
      <c r="L80" s="132"/>
      <c r="M80" s="194">
        <v>90</v>
      </c>
      <c r="N80" s="194">
        <v>75</v>
      </c>
      <c r="O80" s="132"/>
      <c r="P80" s="132"/>
      <c r="Q80" s="132">
        <v>100</v>
      </c>
      <c r="R80" s="132">
        <v>0</v>
      </c>
    </row>
    <row r="81" spans="2:18" ht="29.25" customHeight="1" x14ac:dyDescent="0.3">
      <c r="B81" s="498"/>
      <c r="C81" s="520" t="s">
        <v>390</v>
      </c>
      <c r="D81" s="519" t="s">
        <v>391</v>
      </c>
      <c r="E81" s="5" t="s">
        <v>109</v>
      </c>
      <c r="F81" s="435"/>
      <c r="G81" s="425"/>
      <c r="H81" s="132"/>
      <c r="I81" s="132">
        <f>($H$85*(K81/100))*J81/100</f>
        <v>0</v>
      </c>
      <c r="J81" s="177">
        <v>25</v>
      </c>
      <c r="K81" s="128">
        <f>SUMIF($M$3:$R$3,L81,M81:R81)</f>
        <v>0</v>
      </c>
      <c r="L81" s="128">
        <f>IF(F81="Compliant",1,IF(F81="Partially Compliant",2,IF(F81="Non-Compliant",3,IF(F81="Not Applicable",4,IF(F81="Yes",5,IF(F81="No",6,0))))))</f>
        <v>0</v>
      </c>
      <c r="M81" s="132"/>
      <c r="P81" s="132"/>
      <c r="Q81" s="132">
        <v>100</v>
      </c>
      <c r="R81" s="132">
        <v>0</v>
      </c>
    </row>
    <row r="82" spans="2:18" ht="29.25" customHeight="1" x14ac:dyDescent="0.3">
      <c r="B82" s="498"/>
      <c r="C82" s="520"/>
      <c r="D82" s="519"/>
      <c r="E82" s="5" t="s">
        <v>423</v>
      </c>
      <c r="F82" s="418"/>
      <c r="G82" s="425"/>
      <c r="H82" s="132"/>
      <c r="I82" s="132">
        <f>($H$85*(K82/100))*J82/100</f>
        <v>0</v>
      </c>
      <c r="J82" s="177">
        <v>25</v>
      </c>
      <c r="K82" s="128">
        <f>SUMIF($M$3:$R$3,L82,M82:R82)</f>
        <v>0</v>
      </c>
      <c r="L82" s="128">
        <f>IF(F82="Compliant",1,IF(F82="Partially Compliant",2,IF(F82="Non-Compliant",3,IF(F82="Not Applicable",4,IF(F82="Yes",5,IF(F82="No",6,0))))))</f>
        <v>0</v>
      </c>
      <c r="M82" s="132"/>
      <c r="P82" s="132"/>
      <c r="Q82" s="132">
        <v>100</v>
      </c>
      <c r="R82" s="132">
        <v>0</v>
      </c>
    </row>
    <row r="83" spans="2:18" ht="32.25" customHeight="1" x14ac:dyDescent="0.3">
      <c r="B83" s="498"/>
      <c r="C83" s="520"/>
      <c r="D83" s="519"/>
      <c r="E83" s="14" t="s">
        <v>110</v>
      </c>
      <c r="F83" s="418"/>
      <c r="G83" s="425"/>
      <c r="H83" s="132"/>
      <c r="I83" s="132">
        <f>($H$85*(K83/100))*J83/100</f>
        <v>0</v>
      </c>
      <c r="J83" s="177">
        <v>25</v>
      </c>
      <c r="K83" s="128">
        <f>SUMIF($M$3:$R$3,L83,M83:R83)</f>
        <v>0</v>
      </c>
      <c r="L83" s="128">
        <f>IF(F83="Compliant",1,IF(F83="Partially Compliant",2,IF(F83="Non-Compliant",3,IF(F83="Not Applicable",4,IF(F83="Yes",5,IF(F83="No",6,0))))))</f>
        <v>0</v>
      </c>
      <c r="M83" s="132"/>
      <c r="P83" s="132"/>
      <c r="Q83" s="132">
        <v>100</v>
      </c>
      <c r="R83" s="132">
        <v>0</v>
      </c>
    </row>
    <row r="84" spans="2:18" ht="41.25" customHeight="1" x14ac:dyDescent="0.3">
      <c r="B84" s="499"/>
      <c r="C84" s="524"/>
      <c r="D84" s="496"/>
      <c r="E84" s="15" t="s">
        <v>111</v>
      </c>
      <c r="F84" s="435"/>
      <c r="G84" s="425"/>
      <c r="H84" s="132"/>
      <c r="I84" s="132">
        <f>($H$85*(K84/100))*J84/100</f>
        <v>0</v>
      </c>
      <c r="J84" s="177">
        <v>25</v>
      </c>
      <c r="K84" s="128">
        <f>SUMIF($M$3:$R$3,L84,M84:R84)</f>
        <v>0</v>
      </c>
      <c r="L84" s="128">
        <f>IF(F84="Compliant",1,IF(F84="Partially Compliant",2,IF(F84="Non-Compliant",3,IF(F84="Not Applicable",4,IF(F84="Yes",5,IF(F84="No",6,0))))))</f>
        <v>0</v>
      </c>
      <c r="M84" s="132"/>
      <c r="P84" s="132"/>
      <c r="Q84" s="132">
        <v>100</v>
      </c>
      <c r="R84" s="132">
        <v>0</v>
      </c>
    </row>
    <row r="85" spans="2:18" hidden="1" x14ac:dyDescent="0.3">
      <c r="B85" s="255"/>
      <c r="C85" s="255"/>
      <c r="D85" s="255"/>
      <c r="E85" s="214">
        <f>(SUM(H85,H79,H71,H69)/100)</f>
        <v>1</v>
      </c>
      <c r="F85" s="447">
        <f>(SUM(I85,I79,I71)/100)*G85</f>
        <v>0</v>
      </c>
      <c r="G85" s="458">
        <v>0.2</v>
      </c>
      <c r="H85" s="178">
        <v>30</v>
      </c>
      <c r="I85" s="133">
        <f>SUM(I81:I84)</f>
        <v>0</v>
      </c>
      <c r="J85" s="133">
        <f>SUM(J81:J84)</f>
        <v>100</v>
      </c>
      <c r="M85" s="132"/>
      <c r="P85" s="132"/>
      <c r="Q85" s="132"/>
      <c r="R85" s="132"/>
    </row>
    <row r="86" spans="2:18" x14ac:dyDescent="0.3">
      <c r="B86" s="126"/>
      <c r="C86" s="126"/>
      <c r="D86" s="126"/>
      <c r="E86" s="256"/>
      <c r="F86" s="257"/>
      <c r="G86" s="462"/>
      <c r="H86" s="133">
        <f>H85+H79+H71</f>
        <v>100</v>
      </c>
      <c r="I86" s="133"/>
      <c r="J86" s="133"/>
      <c r="M86" s="132"/>
      <c r="P86" s="132"/>
      <c r="Q86" s="132"/>
      <c r="R86" s="132"/>
    </row>
    <row r="87" spans="2:18" ht="25.5" customHeight="1" x14ac:dyDescent="0.3">
      <c r="B87" s="411"/>
      <c r="C87" s="412"/>
      <c r="D87" s="412"/>
      <c r="E87" s="413" t="s">
        <v>576</v>
      </c>
      <c r="F87" s="220" t="str">
        <f>IF(H87=0,"",IF(H87&lt;N87,"Non-Compliant",IF(H87&gt;M87,"Compliant","Partially Compliant")))</f>
        <v/>
      </c>
      <c r="G87" s="342"/>
      <c r="H87" s="206">
        <f>SUM(F65,F85,F40)*100</f>
        <v>0</v>
      </c>
      <c r="M87" s="194">
        <v>90</v>
      </c>
      <c r="N87" s="194">
        <v>75</v>
      </c>
      <c r="O87" s="128">
        <v>0</v>
      </c>
      <c r="P87" s="132">
        <v>100</v>
      </c>
      <c r="Q87" s="132"/>
      <c r="R87" s="132"/>
    </row>
    <row r="88" spans="2:18" x14ac:dyDescent="0.3">
      <c r="B88" s="548" t="s">
        <v>20</v>
      </c>
      <c r="C88" s="549"/>
      <c r="D88" s="62"/>
    </row>
    <row r="89" spans="2:18" x14ac:dyDescent="0.3">
      <c r="B89" s="36"/>
      <c r="D89" s="34"/>
    </row>
  </sheetData>
  <sheetProtection algorithmName="SHA-512" hashValue="wE5fpzEugrKLgEEV6ulMF+t9l0v457qCRW0ZNsIJSIX6tNxUdmFq/w1w7L5Wl/GuJm1L7GRgqESgRYlcexWgww==" saltValue="L44KjGRQShjrU59VKqYyfQ==" spinCount="100000" sheet="1" objects="1" scenarios="1" formatRows="0" selectLockedCells="1"/>
  <mergeCells count="35">
    <mergeCell ref="B56:B59"/>
    <mergeCell ref="C57:C59"/>
    <mergeCell ref="D57:D59"/>
    <mergeCell ref="B61:B64"/>
    <mergeCell ref="C62:C64"/>
    <mergeCell ref="D62:D64"/>
    <mergeCell ref="B88:C88"/>
    <mergeCell ref="B6:B7"/>
    <mergeCell ref="C6:C7"/>
    <mergeCell ref="D6:D7"/>
    <mergeCell ref="B27:B34"/>
    <mergeCell ref="C27:C34"/>
    <mergeCell ref="D27:D34"/>
    <mergeCell ref="C37:C38"/>
    <mergeCell ref="D37:D38"/>
    <mergeCell ref="C48:C49"/>
    <mergeCell ref="D48:D49"/>
    <mergeCell ref="C45:C47"/>
    <mergeCell ref="D45:D47"/>
    <mergeCell ref="C52:C54"/>
    <mergeCell ref="B80:B84"/>
    <mergeCell ref="D52:D54"/>
    <mergeCell ref="G2:G3"/>
    <mergeCell ref="B2:C2"/>
    <mergeCell ref="B5:E5"/>
    <mergeCell ref="B42:E42"/>
    <mergeCell ref="C81:C84"/>
    <mergeCell ref="D81:D84"/>
    <mergeCell ref="B68:B70"/>
    <mergeCell ref="C69:C70"/>
    <mergeCell ref="D69:D70"/>
    <mergeCell ref="B72:B78"/>
    <mergeCell ref="C73:C78"/>
    <mergeCell ref="D73:D78"/>
    <mergeCell ref="B67:E67"/>
  </mergeCells>
  <conditionalFormatting sqref="F87">
    <cfRule type="containsBlanks" dxfId="107" priority="1">
      <formula>LEN(TRIM(F87))=0</formula>
    </cfRule>
    <cfRule type="containsText" dxfId="106" priority="59" operator="containsText" text="Non-Compliant">
      <formula>NOT(ISERROR(SEARCH("Non-Compliant",F87)))</formula>
    </cfRule>
    <cfRule type="containsText" dxfId="105" priority="60" operator="containsText" text="Partially Compliant">
      <formula>NOT(ISERROR(SEARCH("Partially Compliant",F87)))</formula>
    </cfRule>
    <cfRule type="containsText" dxfId="104" priority="61" operator="containsText" text="Compliant">
      <formula>NOT(ISERROR(SEARCH("Compliant",F87)))</formula>
    </cfRule>
  </conditionalFormatting>
  <conditionalFormatting sqref="F6">
    <cfRule type="containsBlanks" dxfId="103" priority="46">
      <formula>LEN(TRIM(F6))=0</formula>
    </cfRule>
    <cfRule type="containsText" dxfId="102" priority="56" operator="containsText" text="Non-Compliant">
      <formula>NOT(ISERROR(SEARCH("Non-Compliant",F6)))</formula>
    </cfRule>
    <cfRule type="containsText" dxfId="101" priority="57" operator="containsText" text="Partially Compliant">
      <formula>NOT(ISERROR(SEARCH("Partially Compliant",F6)))</formula>
    </cfRule>
    <cfRule type="containsText" dxfId="100" priority="58" operator="containsText" text="Compliant">
      <formula>NOT(ISERROR(SEARCH("Compliant",F6)))</formula>
    </cfRule>
  </conditionalFormatting>
  <conditionalFormatting sqref="F9">
    <cfRule type="containsBlanks" dxfId="99" priority="42">
      <formula>LEN(TRIM(F9))=0</formula>
    </cfRule>
    <cfRule type="containsText" dxfId="98" priority="43" operator="containsText" text="Non-Compliant">
      <formula>NOT(ISERROR(SEARCH("Non-Compliant",F9)))</formula>
    </cfRule>
    <cfRule type="containsText" dxfId="97" priority="44" operator="containsText" text="Partially Compliant">
      <formula>NOT(ISERROR(SEARCH("Partially Compliant",F9)))</formula>
    </cfRule>
    <cfRule type="containsText" dxfId="96" priority="45" operator="containsText" text="Compliant">
      <formula>NOT(ISERROR(SEARCH("Compliant",F9)))</formula>
    </cfRule>
  </conditionalFormatting>
  <conditionalFormatting sqref="F17">
    <cfRule type="containsBlanks" dxfId="95" priority="38">
      <formula>LEN(TRIM(F17))=0</formula>
    </cfRule>
    <cfRule type="containsText" dxfId="94" priority="39" operator="containsText" text="Non-Compliant">
      <formula>NOT(ISERROR(SEARCH("Non-Compliant",F17)))</formula>
    </cfRule>
    <cfRule type="containsText" dxfId="93" priority="40" operator="containsText" text="Partially Compliant">
      <formula>NOT(ISERROR(SEARCH("Partially Compliant",F17)))</formula>
    </cfRule>
    <cfRule type="containsText" dxfId="92" priority="41" operator="containsText" text="Compliant">
      <formula>NOT(ISERROR(SEARCH("Compliant",F17)))</formula>
    </cfRule>
  </conditionalFormatting>
  <conditionalFormatting sqref="F27">
    <cfRule type="containsBlanks" dxfId="91" priority="34">
      <formula>LEN(TRIM(F27))=0</formula>
    </cfRule>
    <cfRule type="containsText" dxfId="90" priority="35" operator="containsText" text="Non-Compliant">
      <formula>NOT(ISERROR(SEARCH("Non-Compliant",F27)))</formula>
    </cfRule>
    <cfRule type="containsText" dxfId="89" priority="36" operator="containsText" text="Partially Compliant">
      <formula>NOT(ISERROR(SEARCH("Partially Compliant",F27)))</formula>
    </cfRule>
    <cfRule type="containsText" dxfId="88" priority="37" operator="containsText" text="Compliant">
      <formula>NOT(ISERROR(SEARCH("Compliant",F27)))</formula>
    </cfRule>
  </conditionalFormatting>
  <conditionalFormatting sqref="F36">
    <cfRule type="containsBlanks" dxfId="87" priority="30">
      <formula>LEN(TRIM(F36))=0</formula>
    </cfRule>
    <cfRule type="containsText" dxfId="86" priority="31" operator="containsText" text="Non-Compliant">
      <formula>NOT(ISERROR(SEARCH("Non-Compliant",F36)))</formula>
    </cfRule>
    <cfRule type="containsText" dxfId="85" priority="32" operator="containsText" text="Partially Compliant">
      <formula>NOT(ISERROR(SEARCH("Partially Compliant",F36)))</formula>
    </cfRule>
    <cfRule type="containsText" dxfId="84" priority="33" operator="containsText" text="Compliant">
      <formula>NOT(ISERROR(SEARCH("Compliant",F36)))</formula>
    </cfRule>
  </conditionalFormatting>
  <conditionalFormatting sqref="F43">
    <cfRule type="containsBlanks" dxfId="83" priority="26">
      <formula>LEN(TRIM(F43))=0</formula>
    </cfRule>
    <cfRule type="containsText" dxfId="82" priority="27" operator="containsText" text="Non-Compliant">
      <formula>NOT(ISERROR(SEARCH("Non-Compliant",F43)))</formula>
    </cfRule>
    <cfRule type="containsText" dxfId="81" priority="28" operator="containsText" text="Partially Compliant">
      <formula>NOT(ISERROR(SEARCH("Partially Compliant",F43)))</formula>
    </cfRule>
    <cfRule type="containsText" dxfId="80" priority="29" operator="containsText" text="Compliant">
      <formula>NOT(ISERROR(SEARCH("Compliant",F43)))</formula>
    </cfRule>
  </conditionalFormatting>
  <conditionalFormatting sqref="F51">
    <cfRule type="containsBlanks" dxfId="79" priority="22">
      <formula>LEN(TRIM(F51))=0</formula>
    </cfRule>
    <cfRule type="containsText" dxfId="78" priority="23" operator="containsText" text="Non-Compliant">
      <formula>NOT(ISERROR(SEARCH("Non-Compliant",F51)))</formula>
    </cfRule>
    <cfRule type="containsText" dxfId="77" priority="24" operator="containsText" text="Partially Compliant">
      <formula>NOT(ISERROR(SEARCH("Partially Compliant",F51)))</formula>
    </cfRule>
    <cfRule type="containsText" dxfId="76" priority="25" operator="containsText" text="Compliant">
      <formula>NOT(ISERROR(SEARCH("Compliant",F51)))</formula>
    </cfRule>
  </conditionalFormatting>
  <conditionalFormatting sqref="F56">
    <cfRule type="containsBlanks" dxfId="75" priority="18">
      <formula>LEN(TRIM(F56))=0</formula>
    </cfRule>
    <cfRule type="containsText" dxfId="74" priority="19" operator="containsText" text="Non-Compliant">
      <formula>NOT(ISERROR(SEARCH("Non-Compliant",F56)))</formula>
    </cfRule>
    <cfRule type="containsText" dxfId="73" priority="20" operator="containsText" text="Partially Compliant">
      <formula>NOT(ISERROR(SEARCH("Partially Compliant",F56)))</formula>
    </cfRule>
    <cfRule type="containsText" dxfId="72" priority="21" operator="containsText" text="Compliant">
      <formula>NOT(ISERROR(SEARCH("Compliant",F56)))</formula>
    </cfRule>
  </conditionalFormatting>
  <conditionalFormatting sqref="F61">
    <cfRule type="containsBlanks" dxfId="71" priority="14">
      <formula>LEN(TRIM(F61))=0</formula>
    </cfRule>
    <cfRule type="containsText" dxfId="70" priority="15" operator="containsText" text="Non-Compliant">
      <formula>NOT(ISERROR(SEARCH("Non-Compliant",F61)))</formula>
    </cfRule>
    <cfRule type="containsText" dxfId="69" priority="16" operator="containsText" text="Partially Compliant">
      <formula>NOT(ISERROR(SEARCH("Partially Compliant",F61)))</formula>
    </cfRule>
    <cfRule type="containsText" dxfId="68" priority="17" operator="containsText" text="Compliant">
      <formula>NOT(ISERROR(SEARCH("Compliant",F61)))</formula>
    </cfRule>
  </conditionalFormatting>
  <conditionalFormatting sqref="F68">
    <cfRule type="containsBlanks" dxfId="67" priority="10">
      <formula>LEN(TRIM(F68))=0</formula>
    </cfRule>
    <cfRule type="containsText" dxfId="66" priority="11" operator="containsText" text="Non-Compliant">
      <formula>NOT(ISERROR(SEARCH("Non-Compliant",F68)))</formula>
    </cfRule>
    <cfRule type="containsText" dxfId="65" priority="12" operator="containsText" text="Partially Compliant">
      <formula>NOT(ISERROR(SEARCH("Partially Compliant",F68)))</formula>
    </cfRule>
    <cfRule type="containsText" dxfId="64" priority="13" operator="containsText" text="Compliant">
      <formula>NOT(ISERROR(SEARCH("Compliant",F68)))</formula>
    </cfRule>
  </conditionalFormatting>
  <conditionalFormatting sqref="F72">
    <cfRule type="containsBlanks" dxfId="63" priority="6">
      <formula>LEN(TRIM(F72))=0</formula>
    </cfRule>
    <cfRule type="containsText" dxfId="62" priority="7" operator="containsText" text="Non-Compliant">
      <formula>NOT(ISERROR(SEARCH("Non-Compliant",F72)))</formula>
    </cfRule>
    <cfRule type="containsText" dxfId="61" priority="8" operator="containsText" text="Partially Compliant">
      <formula>NOT(ISERROR(SEARCH("Partially Compliant",F72)))</formula>
    </cfRule>
    <cfRule type="containsText" dxfId="60" priority="9" operator="containsText" text="Compliant">
      <formula>NOT(ISERROR(SEARCH("Compliant",F72)))</formula>
    </cfRule>
  </conditionalFormatting>
  <conditionalFormatting sqref="F80">
    <cfRule type="containsBlanks" dxfId="59" priority="2">
      <formula>LEN(TRIM(F80))=0</formula>
    </cfRule>
    <cfRule type="containsText" dxfId="58" priority="3" operator="containsText" text="Non-Compliant">
      <formula>NOT(ISERROR(SEARCH("Non-Compliant",F80)))</formula>
    </cfRule>
    <cfRule type="containsText" dxfId="57" priority="4" operator="containsText" text="Partially Compliant">
      <formula>NOT(ISERROR(SEARCH("Partially Compliant",F80)))</formula>
    </cfRule>
    <cfRule type="containsText" dxfId="56" priority="5" operator="containsText" text="Compliant">
      <formula>NOT(ISERROR(SEARCH("Compliant",F80)))</formula>
    </cfRule>
  </conditionalFormatting>
  <pageMargins left="0.70866141732283472" right="0.70866141732283472" top="0.19685039370078741" bottom="0" header="0.31496062992125984" footer="0.31496062992125984"/>
  <pageSetup paperSize="8" scale="64"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list'!$C$3:$C$5</xm:f>
          </x14:formula1>
          <xm:sqref>F69:F70 F37:F39 F81:F84 F62:F64 F57:F59 F73:F78 F10:F15 F52:F54 F18:F25 F44:F49 F7:F8 F28:F34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5"/>
  <sheetViews>
    <sheetView showGridLines="0" zoomScale="70" zoomScaleNormal="70" workbookViewId="0">
      <pane ySplit="4" topLeftCell="A7" activePane="bottomLeft" state="frozen"/>
      <selection activeCell="B85" sqref="B85"/>
      <selection pane="bottomLeft" activeCell="F9" sqref="F9"/>
    </sheetView>
  </sheetViews>
  <sheetFormatPr defaultColWidth="9" defaultRowHeight="14" x14ac:dyDescent="0.3"/>
  <cols>
    <col min="1" max="1" width="5.58203125" style="20" customWidth="1"/>
    <col min="2" max="2" width="65" style="11" customWidth="1"/>
    <col min="3" max="5" width="45.58203125" style="11" customWidth="1"/>
    <col min="6" max="6" width="21.25" style="11" customWidth="1"/>
    <col min="7" max="7" width="46.25" style="394" customWidth="1"/>
    <col min="8" max="8" width="5.08203125" style="196" hidden="1" customWidth="1"/>
    <col min="9" max="9" width="4.5" style="29" hidden="1" customWidth="1"/>
    <col min="10" max="10" width="3.75" style="196" hidden="1" customWidth="1"/>
    <col min="11" max="11" width="3.25" style="20" hidden="1" customWidth="1"/>
    <col min="12" max="12" width="2.83203125" style="20" hidden="1" customWidth="1"/>
    <col min="13" max="14" width="10.08203125" style="196" hidden="1" customWidth="1"/>
    <col min="15" max="15" width="3" style="20" hidden="1" customWidth="1"/>
    <col min="16" max="16" width="3.08203125" style="20" hidden="1" customWidth="1"/>
    <col min="17" max="17" width="4.5" style="20" hidden="1" customWidth="1"/>
    <col min="18" max="18" width="3.33203125" style="20" hidden="1" customWidth="1"/>
    <col min="19" max="21" width="9" style="20" customWidth="1"/>
    <col min="22" max="16384" width="9" style="20"/>
  </cols>
  <sheetData>
    <row r="1" spans="1:18" ht="14.5" thickBot="1" x14ac:dyDescent="0.35"/>
    <row r="2" spans="1:18" ht="15.75" customHeight="1" thickBot="1" x14ac:dyDescent="0.35">
      <c r="B2" s="527" t="s">
        <v>33</v>
      </c>
      <c r="C2" s="528"/>
      <c r="D2" s="57"/>
      <c r="F2" s="353" t="s">
        <v>571</v>
      </c>
      <c r="G2" s="521" t="s">
        <v>77</v>
      </c>
      <c r="H2" s="201"/>
      <c r="M2" s="217"/>
      <c r="N2" s="217"/>
    </row>
    <row r="3" spans="1:18" ht="10" customHeight="1" thickBot="1" x14ac:dyDescent="0.35">
      <c r="A3" s="39"/>
      <c r="B3" s="50"/>
      <c r="C3" s="50"/>
      <c r="D3" s="49"/>
      <c r="E3" s="6"/>
      <c r="F3" s="354" t="s">
        <v>572</v>
      </c>
      <c r="G3" s="522"/>
      <c r="H3" s="131"/>
      <c r="I3" s="131"/>
      <c r="J3" s="131"/>
      <c r="K3" s="130"/>
      <c r="L3" s="130"/>
      <c r="M3" s="185">
        <v>1</v>
      </c>
      <c r="N3" s="185">
        <v>2</v>
      </c>
      <c r="O3" s="131">
        <v>3</v>
      </c>
      <c r="P3" s="131">
        <v>4</v>
      </c>
      <c r="Q3" s="131">
        <v>5</v>
      </c>
      <c r="R3" s="131">
        <v>6</v>
      </c>
    </row>
    <row r="4" spans="1:18" ht="14.25" customHeight="1" thickBot="1" x14ac:dyDescent="0.35">
      <c r="B4" s="12" t="s">
        <v>1</v>
      </c>
      <c r="C4" s="12" t="s">
        <v>135</v>
      </c>
      <c r="D4" s="12" t="s">
        <v>136</v>
      </c>
      <c r="E4" s="12" t="s">
        <v>2</v>
      </c>
      <c r="F4" s="12" t="s">
        <v>3</v>
      </c>
      <c r="G4" s="451" t="s">
        <v>67</v>
      </c>
      <c r="I4" s="130"/>
      <c r="J4" s="130"/>
      <c r="K4" s="130"/>
      <c r="L4" s="130"/>
      <c r="M4" s="215" t="s">
        <v>40</v>
      </c>
      <c r="N4" s="215" t="s">
        <v>42</v>
      </c>
      <c r="O4" s="215" t="s">
        <v>44</v>
      </c>
      <c r="P4" s="215" t="s">
        <v>45</v>
      </c>
      <c r="Q4" s="215" t="s">
        <v>41</v>
      </c>
      <c r="R4" s="215" t="s">
        <v>43</v>
      </c>
    </row>
    <row r="5" spans="1:18" x14ac:dyDescent="0.3">
      <c r="B5" s="557" t="s">
        <v>34</v>
      </c>
      <c r="C5" s="558"/>
      <c r="D5" s="558"/>
      <c r="E5" s="558"/>
      <c r="F5" s="558"/>
      <c r="G5" s="463"/>
      <c r="I5" s="130"/>
      <c r="J5" s="130"/>
      <c r="K5" s="130"/>
      <c r="L5" s="130"/>
      <c r="M5" s="130"/>
      <c r="N5" s="128"/>
      <c r="O5" s="128"/>
      <c r="P5" s="128"/>
      <c r="Q5" s="128"/>
      <c r="R5" s="128"/>
    </row>
    <row r="6" spans="1:18" ht="120.75" customHeight="1" x14ac:dyDescent="0.3">
      <c r="B6" s="371" t="s">
        <v>559</v>
      </c>
      <c r="C6" s="245" t="s">
        <v>560</v>
      </c>
      <c r="D6" s="365" t="s">
        <v>560</v>
      </c>
      <c r="E6" s="379" t="s">
        <v>507</v>
      </c>
      <c r="F6" s="384" t="str">
        <f>IF(F7="","",IF(H6&lt;N6,"Non-Compliant",IF(OR(H6&gt;M6,H6=M6),"Compliant","Partially Compliant")))</f>
        <v/>
      </c>
      <c r="G6" s="433"/>
      <c r="H6" s="183">
        <f>(I12/H12)*100</f>
        <v>0</v>
      </c>
      <c r="I6" s="132"/>
      <c r="J6" s="132"/>
      <c r="K6" s="132"/>
      <c r="L6" s="132"/>
      <c r="M6" s="194">
        <v>90</v>
      </c>
      <c r="N6" s="194">
        <v>75</v>
      </c>
      <c r="O6" s="132"/>
      <c r="P6" s="132"/>
      <c r="Q6" s="132">
        <v>100</v>
      </c>
      <c r="R6" s="132">
        <v>0</v>
      </c>
    </row>
    <row r="7" spans="1:18" ht="72.75" customHeight="1" x14ac:dyDescent="0.3">
      <c r="B7" s="324" t="s">
        <v>255</v>
      </c>
      <c r="C7" s="84" t="s">
        <v>464</v>
      </c>
      <c r="D7" s="51" t="s">
        <v>464</v>
      </c>
      <c r="E7" s="379" t="s">
        <v>394</v>
      </c>
      <c r="F7" s="422"/>
      <c r="G7" s="440"/>
      <c r="H7" s="251"/>
      <c r="I7" s="132">
        <f>(H$12*(K7/100))*J7/100</f>
        <v>0</v>
      </c>
      <c r="J7" s="177">
        <v>25</v>
      </c>
      <c r="K7" s="128">
        <f>SUMIF($M$3:$R$3,L7,M7:R7)</f>
        <v>0</v>
      </c>
      <c r="L7" s="128">
        <f>IF(F7="Compliant",1,IF(F7="Partially Compliant",2,IF(F7="Non-Compliant",3,IF(F7="Not Applicable",4,IF(F7="Yes",5,IF(F7="No",6,0))))))</f>
        <v>0</v>
      </c>
      <c r="M7" s="132"/>
      <c r="N7" s="128"/>
      <c r="O7" s="128"/>
      <c r="P7" s="132"/>
      <c r="Q7" s="132">
        <v>100</v>
      </c>
      <c r="R7" s="132">
        <v>0</v>
      </c>
    </row>
    <row r="8" spans="1:18" ht="73.5" customHeight="1" x14ac:dyDescent="0.3">
      <c r="B8" s="324" t="s">
        <v>256</v>
      </c>
      <c r="C8" s="84" t="s">
        <v>392</v>
      </c>
      <c r="D8" s="86" t="s">
        <v>393</v>
      </c>
      <c r="E8" s="16" t="s">
        <v>113</v>
      </c>
      <c r="F8" s="422"/>
      <c r="G8" s="433"/>
      <c r="H8" s="132"/>
      <c r="I8" s="132">
        <f>(H$12*(K8/100))*J8/100</f>
        <v>0</v>
      </c>
      <c r="J8" s="177">
        <v>25</v>
      </c>
      <c r="K8" s="128">
        <f>SUMIF($M$3:$R$3,L8,M8:R8)</f>
        <v>0</v>
      </c>
      <c r="L8" s="128">
        <f>IF(F8="Compliant",1,IF(F8="Partially Compliant",2,IF(F8="Non-Compliant",3,IF(F8="Not Applicable",4,IF(F8="Yes",5,IF(F8="No",6,0))))))</f>
        <v>0</v>
      </c>
      <c r="M8" s="132"/>
      <c r="N8" s="128"/>
      <c r="O8" s="128"/>
      <c r="P8" s="132"/>
      <c r="Q8" s="132">
        <v>100</v>
      </c>
      <c r="R8" s="132">
        <v>0</v>
      </c>
    </row>
    <row r="9" spans="1:18" ht="45" customHeight="1" x14ac:dyDescent="0.3">
      <c r="B9" s="333" t="s">
        <v>257</v>
      </c>
      <c r="C9" s="73"/>
      <c r="D9" s="66"/>
      <c r="E9" s="15" t="s">
        <v>114</v>
      </c>
      <c r="F9" s="422"/>
      <c r="G9" s="441"/>
      <c r="H9" s="132"/>
      <c r="I9" s="132">
        <f>(H$12*(K9/100))*J9/100</f>
        <v>0</v>
      </c>
      <c r="J9" s="177">
        <v>20</v>
      </c>
      <c r="K9" s="128">
        <f>SUMIF($M$3:$R$3,L9,M9:R9)</f>
        <v>0</v>
      </c>
      <c r="L9" s="128">
        <f>IF(F9="Compliant",1,IF(F9="Partially Compliant",2,IF(F9="Non-Compliant",3,IF(F9="Not Applicable",4,IF(F9="Yes",5,IF(F9="No",6,0))))))</f>
        <v>0</v>
      </c>
      <c r="M9" s="132"/>
      <c r="N9" s="128"/>
      <c r="O9" s="128"/>
      <c r="P9" s="132"/>
      <c r="Q9" s="132">
        <v>100</v>
      </c>
      <c r="R9" s="132">
        <v>0</v>
      </c>
    </row>
    <row r="10" spans="1:18" ht="44.25" customHeight="1" x14ac:dyDescent="0.3">
      <c r="B10" s="324" t="s">
        <v>258</v>
      </c>
      <c r="C10" s="84" t="s">
        <v>422</v>
      </c>
      <c r="D10" s="86" t="s">
        <v>416</v>
      </c>
      <c r="E10" s="15" t="s">
        <v>417</v>
      </c>
      <c r="F10" s="422"/>
      <c r="G10" s="433"/>
      <c r="H10" s="132"/>
      <c r="I10" s="132">
        <f>(H$12*(K10/100))*J10/100</f>
        <v>0</v>
      </c>
      <c r="J10" s="177">
        <v>20</v>
      </c>
      <c r="K10" s="128">
        <f>SUMIF($M$3:$R$3,L10,M10:R10)</f>
        <v>0</v>
      </c>
      <c r="L10" s="128">
        <f>IF(F10="Compliant",1,IF(F10="Partially Compliant",2,IF(F10="Non-Compliant",3,IF(F10="Not Applicable",4,IF(F10="Yes",5,IF(F10="No",6,0))))))</f>
        <v>0</v>
      </c>
      <c r="M10" s="132"/>
      <c r="N10" s="128"/>
      <c r="O10" s="128"/>
      <c r="P10" s="132"/>
      <c r="Q10" s="132">
        <v>100</v>
      </c>
      <c r="R10" s="132">
        <v>0</v>
      </c>
    </row>
    <row r="11" spans="1:18" ht="49.5" customHeight="1" x14ac:dyDescent="0.3">
      <c r="B11" s="325" t="s">
        <v>259</v>
      </c>
      <c r="C11" s="415" t="s">
        <v>481</v>
      </c>
      <c r="D11" s="114" t="s">
        <v>482</v>
      </c>
      <c r="E11" s="15" t="s">
        <v>115</v>
      </c>
      <c r="F11" s="418"/>
      <c r="G11" s="442"/>
      <c r="H11" s="132"/>
      <c r="I11" s="132">
        <f>(H$12*(K11/100))*J11/100</f>
        <v>0</v>
      </c>
      <c r="J11" s="177">
        <v>10</v>
      </c>
      <c r="K11" s="128">
        <f>SUMIF($M$3:$R$3,L11,M11:R11)</f>
        <v>0</v>
      </c>
      <c r="L11" s="128">
        <f>IF(F11="Compliant",1,IF(F11="Partially Compliant",2,IF(F11="Non-Compliant",3,IF(F11="Not Applicable",4,IF(F11="Yes",5,IF(F11="No",6,0))))))</f>
        <v>0</v>
      </c>
      <c r="M11" s="132"/>
      <c r="N11" s="128"/>
      <c r="O11" s="128"/>
      <c r="P11" s="132"/>
      <c r="Q11" s="132">
        <v>100</v>
      </c>
      <c r="R11" s="132">
        <v>0</v>
      </c>
    </row>
    <row r="12" spans="1:18" s="39" customFormat="1" hidden="1" x14ac:dyDescent="0.3">
      <c r="B12" s="355"/>
      <c r="C12" s="226"/>
      <c r="D12" s="226"/>
      <c r="E12" s="390">
        <v>0.4</v>
      </c>
      <c r="F12" s="286">
        <f>(SUM(I12)/100)*G12</f>
        <v>0</v>
      </c>
      <c r="G12" s="382">
        <v>0.4</v>
      </c>
      <c r="H12" s="227">
        <v>100</v>
      </c>
      <c r="I12" s="133">
        <f>SUM(I7:I11)</f>
        <v>0</v>
      </c>
      <c r="J12" s="133">
        <f>SUM(J7:J11)</f>
        <v>100</v>
      </c>
      <c r="K12" s="133">
        <f>SUM(K7:K11)</f>
        <v>0</v>
      </c>
      <c r="M12" s="201"/>
      <c r="N12" s="201"/>
    </row>
    <row r="13" spans="1:18" s="39" customFormat="1" x14ac:dyDescent="0.3">
      <c r="B13" s="356"/>
      <c r="C13" s="357"/>
      <c r="D13" s="357"/>
      <c r="E13" s="358"/>
      <c r="F13" s="385"/>
      <c r="G13" s="288"/>
      <c r="H13" s="178"/>
      <c r="I13" s="133"/>
      <c r="J13" s="133"/>
      <c r="K13" s="133"/>
      <c r="M13" s="201"/>
      <c r="N13" s="201"/>
    </row>
    <row r="14" spans="1:18" x14ac:dyDescent="0.3">
      <c r="B14" s="546" t="s">
        <v>35</v>
      </c>
      <c r="C14" s="547"/>
      <c r="D14" s="547"/>
      <c r="E14" s="547"/>
      <c r="F14" s="559"/>
      <c r="G14" s="65"/>
      <c r="H14" s="195"/>
      <c r="I14" s="38"/>
    </row>
    <row r="15" spans="1:18" ht="42.75" customHeight="1" x14ac:dyDescent="0.3">
      <c r="B15" s="326" t="s">
        <v>270</v>
      </c>
      <c r="C15" s="117" t="s">
        <v>318</v>
      </c>
      <c r="D15" s="18" t="s">
        <v>318</v>
      </c>
      <c r="E15" s="15" t="s">
        <v>508</v>
      </c>
      <c r="F15" s="384" t="str">
        <f>IF(F16="","",IF(H15&lt;N15,"Non-Compliant",IF(OR(H15&gt;M15,H15=M15),"Compliant","Partially Compliant")))</f>
        <v/>
      </c>
      <c r="G15" s="433"/>
      <c r="H15" s="183">
        <f>(I18/H18)*100</f>
        <v>0</v>
      </c>
      <c r="I15" s="132"/>
      <c r="J15" s="132"/>
      <c r="K15" s="132"/>
      <c r="L15" s="132"/>
      <c r="M15" s="194">
        <v>90</v>
      </c>
      <c r="N15" s="194">
        <v>75</v>
      </c>
      <c r="O15" s="132"/>
      <c r="P15" s="132"/>
      <c r="Q15" s="132">
        <v>100</v>
      </c>
      <c r="R15" s="132">
        <v>0</v>
      </c>
    </row>
    <row r="16" spans="1:18" ht="49.5" customHeight="1" x14ac:dyDescent="0.3">
      <c r="B16" s="333" t="s">
        <v>269</v>
      </c>
      <c r="C16" s="84" t="s">
        <v>396</v>
      </c>
      <c r="D16" s="51" t="s">
        <v>397</v>
      </c>
      <c r="E16" s="16" t="s">
        <v>236</v>
      </c>
      <c r="F16" s="418"/>
      <c r="G16" s="433"/>
      <c r="H16" s="121"/>
      <c r="I16" s="132">
        <f>(H$18*(K16/100))*J16/100</f>
        <v>0</v>
      </c>
      <c r="J16" s="177">
        <v>50</v>
      </c>
      <c r="K16" s="128">
        <f>SUMIF($M$3:$R$3,L16,M16:R16)</f>
        <v>0</v>
      </c>
      <c r="L16" s="128">
        <f>IF(F16="Compliant",1,IF(F16="Partially Compliant",2,IF(F16="Non-Compliant",3,IF(F16="Not Applicable",4,IF(F16="Yes",5,IF(F16="No",6,0))))))</f>
        <v>0</v>
      </c>
      <c r="M16" s="132"/>
      <c r="N16" s="128"/>
      <c r="O16" s="128"/>
      <c r="P16" s="132"/>
      <c r="Q16" s="132">
        <v>100</v>
      </c>
      <c r="R16" s="132">
        <v>0</v>
      </c>
    </row>
    <row r="17" spans="2:18" ht="39" customHeight="1" x14ac:dyDescent="0.3">
      <c r="B17" s="334" t="s">
        <v>235</v>
      </c>
      <c r="C17" s="84" t="s">
        <v>395</v>
      </c>
      <c r="D17" s="51" t="s">
        <v>395</v>
      </c>
      <c r="E17" s="15" t="s">
        <v>237</v>
      </c>
      <c r="F17" s="418"/>
      <c r="G17" s="441"/>
      <c r="H17" s="121"/>
      <c r="I17" s="132">
        <f>(H$18*(K17/100))*J17/100</f>
        <v>0</v>
      </c>
      <c r="J17" s="177">
        <v>50</v>
      </c>
      <c r="K17" s="128">
        <f>SUMIF($M$3:$R$3,L17,M17:R17)</f>
        <v>0</v>
      </c>
      <c r="L17" s="128">
        <f>IF(F17="Compliant",1,IF(F17="Partially Compliant",2,IF(F17="Non-Compliant",3,IF(F17="Not Applicable",4,IF(F17="Yes",5,IF(F17="No",6,0))))))</f>
        <v>0</v>
      </c>
      <c r="M17" s="132"/>
      <c r="N17" s="128"/>
      <c r="O17" s="128"/>
      <c r="P17" s="132"/>
      <c r="Q17" s="132">
        <v>100</v>
      </c>
      <c r="R17" s="132">
        <v>0</v>
      </c>
    </row>
    <row r="18" spans="2:18" ht="15.75" customHeight="1" x14ac:dyDescent="0.3">
      <c r="B18" s="99"/>
      <c r="C18" s="99"/>
      <c r="D18" s="99"/>
      <c r="E18" s="143"/>
      <c r="F18" s="386"/>
      <c r="G18" s="151"/>
      <c r="H18" s="227">
        <v>10</v>
      </c>
      <c r="I18" s="133">
        <f>SUM(I16:I17)</f>
        <v>0</v>
      </c>
      <c r="J18" s="133">
        <f>SUM(J16:J17)</f>
        <v>100</v>
      </c>
      <c r="K18" s="133">
        <f>SUM(K16:K17)</f>
        <v>0</v>
      </c>
      <c r="L18" s="132"/>
      <c r="M18" s="132"/>
      <c r="N18" s="128"/>
      <c r="O18" s="128"/>
      <c r="P18" s="132"/>
      <c r="Q18" s="132">
        <v>100</v>
      </c>
      <c r="R18" s="132">
        <v>0</v>
      </c>
    </row>
    <row r="19" spans="2:18" ht="134.25" customHeight="1" x14ac:dyDescent="0.3">
      <c r="B19" s="323" t="s">
        <v>271</v>
      </c>
      <c r="C19" s="117" t="s">
        <v>465</v>
      </c>
      <c r="D19" s="91" t="s">
        <v>466</v>
      </c>
      <c r="E19" s="111" t="s">
        <v>509</v>
      </c>
      <c r="F19" s="384" t="str">
        <f>IF(F20="","",IF(H19&lt;N19,"Non-Compliant",IF(OR(H19&gt;M19,H19=M19),"Compliant","Partially Compliant")))</f>
        <v/>
      </c>
      <c r="G19" s="433"/>
      <c r="H19" s="183">
        <f>(I22/H22)*100</f>
        <v>0</v>
      </c>
      <c r="I19" s="132"/>
      <c r="J19" s="132"/>
      <c r="K19" s="132"/>
      <c r="L19" s="132"/>
      <c r="M19" s="194">
        <v>90</v>
      </c>
      <c r="N19" s="194">
        <v>75</v>
      </c>
      <c r="O19" s="132"/>
      <c r="P19" s="132"/>
      <c r="Q19" s="132">
        <v>100</v>
      </c>
      <c r="R19" s="132">
        <v>0</v>
      </c>
    </row>
    <row r="20" spans="2:18" ht="56.25" customHeight="1" x14ac:dyDescent="0.3">
      <c r="B20" s="375" t="s">
        <v>238</v>
      </c>
      <c r="C20" s="373"/>
      <c r="D20" s="366" t="s">
        <v>418</v>
      </c>
      <c r="E20" s="2" t="s">
        <v>151</v>
      </c>
      <c r="F20" s="418"/>
      <c r="G20" s="443"/>
      <c r="H20" s="211"/>
      <c r="I20" s="132">
        <f>(H$22*(K20/100))*J20/100</f>
        <v>0</v>
      </c>
      <c r="J20" s="177">
        <v>50</v>
      </c>
      <c r="K20" s="128">
        <f>SUMIF($M$3:$R$3,L20,M20:R20)</f>
        <v>0</v>
      </c>
      <c r="L20" s="128">
        <f>IF(F20="Compliant",1,IF(F20="Partially Compliant",2,IF(F20="Non-Compliant",3,IF(F20="Not Applicable",4,IF(F20="Yes",5,IF(F20="No",6,0))))))</f>
        <v>0</v>
      </c>
      <c r="M20" s="132"/>
      <c r="N20" s="128"/>
      <c r="O20" s="128"/>
      <c r="P20" s="132"/>
      <c r="Q20" s="132">
        <v>100</v>
      </c>
      <c r="R20" s="132">
        <v>0</v>
      </c>
    </row>
    <row r="21" spans="2:18" ht="45.75" customHeight="1" x14ac:dyDescent="0.3">
      <c r="B21" s="372"/>
      <c r="C21" s="368"/>
      <c r="D21" s="17"/>
      <c r="E21" s="9" t="s">
        <v>152</v>
      </c>
      <c r="F21" s="420"/>
      <c r="G21" s="444"/>
      <c r="H21" s="210"/>
      <c r="I21" s="132">
        <f>(H$22*(K21/100))*J21/100</f>
        <v>0</v>
      </c>
      <c r="J21" s="177">
        <v>50</v>
      </c>
      <c r="K21" s="128">
        <f>SUMIF($M$3:$R$3,L21,M21:R21)</f>
        <v>0</v>
      </c>
      <c r="L21" s="128">
        <f>IF(F21="Compliant",1,IF(F21="Partially Compliant",2,IF(F21="Non-Compliant",3,IF(F21="Not Applicable",4,IF(F21="Yes",5,IF(F21="No",6,0))))))</f>
        <v>0</v>
      </c>
      <c r="M21" s="132"/>
      <c r="N21" s="128"/>
      <c r="O21" s="128"/>
      <c r="P21" s="132"/>
      <c r="Q21" s="132">
        <v>100</v>
      </c>
      <c r="R21" s="132">
        <v>0</v>
      </c>
    </row>
    <row r="22" spans="2:18" ht="15.75" customHeight="1" x14ac:dyDescent="0.3">
      <c r="B22" s="94"/>
      <c r="C22" s="99"/>
      <c r="D22" s="99"/>
      <c r="E22" s="143"/>
      <c r="F22" s="386"/>
      <c r="G22" s="151"/>
      <c r="H22" s="178">
        <v>20</v>
      </c>
      <c r="I22" s="133">
        <f>SUM(I20:I21)</f>
        <v>0</v>
      </c>
      <c r="J22" s="133">
        <f>SUM(J20:J21)</f>
        <v>100</v>
      </c>
      <c r="K22" s="133">
        <f>SUM(K20:K21)</f>
        <v>0</v>
      </c>
      <c r="L22" s="132"/>
      <c r="M22" s="132"/>
      <c r="N22" s="128"/>
      <c r="O22" s="128"/>
      <c r="P22" s="132"/>
      <c r="Q22" s="132">
        <v>100</v>
      </c>
      <c r="R22" s="132">
        <v>0</v>
      </c>
    </row>
    <row r="23" spans="2:18" ht="29.25" customHeight="1" x14ac:dyDescent="0.3">
      <c r="B23" s="371" t="s">
        <v>241</v>
      </c>
      <c r="C23" s="362" t="s">
        <v>319</v>
      </c>
      <c r="D23" s="365" t="s">
        <v>319</v>
      </c>
      <c r="E23" s="44" t="s">
        <v>510</v>
      </c>
      <c r="F23" s="384" t="str">
        <f>IF(F24="","",IF(H23&lt;N23,"Non-Compliant",IF(OR(H23&gt;M23,H23=M23),"Compliant","Partially Compliant")))</f>
        <v/>
      </c>
      <c r="G23" s="443"/>
      <c r="H23" s="183">
        <f>(I27/H27)*100</f>
        <v>0</v>
      </c>
      <c r="I23" s="132"/>
      <c r="J23" s="132"/>
      <c r="K23" s="132"/>
      <c r="L23" s="132"/>
      <c r="M23" s="194">
        <v>90</v>
      </c>
      <c r="N23" s="194">
        <v>75</v>
      </c>
      <c r="O23" s="132"/>
      <c r="P23" s="132"/>
      <c r="Q23" s="132">
        <v>100</v>
      </c>
      <c r="R23" s="132">
        <v>0</v>
      </c>
    </row>
    <row r="24" spans="2:18" ht="54" customHeight="1" x14ac:dyDescent="0.3">
      <c r="B24" s="376" t="s">
        <v>242</v>
      </c>
      <c r="C24" s="363" t="s">
        <v>483</v>
      </c>
      <c r="D24" s="366" t="s">
        <v>483</v>
      </c>
      <c r="E24" s="44" t="s">
        <v>239</v>
      </c>
      <c r="F24" s="418"/>
      <c r="G24" s="443"/>
      <c r="H24" s="210"/>
      <c r="I24" s="132">
        <f>(H$27*(K24/100))*J24/100</f>
        <v>0</v>
      </c>
      <c r="J24" s="177">
        <v>30</v>
      </c>
      <c r="K24" s="128">
        <f>SUMIF($M$3:$R$3,L24,M24:R24)</f>
        <v>0</v>
      </c>
      <c r="L24" s="128">
        <f>IF(F24="Compliant",1,IF(F24="Partially Compliant",2,IF(F24="Non-Compliant",3,IF(F24="Not Applicable",4,IF(F24="Yes",5,IF(F24="No",6,0))))))</f>
        <v>0</v>
      </c>
      <c r="M24" s="132"/>
      <c r="N24" s="128"/>
      <c r="O24" s="128"/>
      <c r="P24" s="132"/>
      <c r="Q24" s="132">
        <v>100</v>
      </c>
      <c r="R24" s="132">
        <v>0</v>
      </c>
    </row>
    <row r="25" spans="2:18" ht="79.5" customHeight="1" x14ac:dyDescent="0.3">
      <c r="B25" s="375" t="s">
        <v>419</v>
      </c>
      <c r="C25" s="363" t="s">
        <v>398</v>
      </c>
      <c r="D25" s="106" t="s">
        <v>399</v>
      </c>
      <c r="E25" s="246" t="s">
        <v>116</v>
      </c>
      <c r="F25" s="418"/>
      <c r="G25" s="443"/>
      <c r="H25" s="212"/>
      <c r="I25" s="132">
        <f>(H$27*(K25/100))*J25/100</f>
        <v>0</v>
      </c>
      <c r="J25" s="177">
        <v>35</v>
      </c>
      <c r="K25" s="128">
        <f>SUMIF($M$3:$R$3,L25,M25:R25)</f>
        <v>0</v>
      </c>
      <c r="L25" s="128">
        <f>IF(F25="Compliant",1,IF(F25="Partially Compliant",2,IF(F25="Non-Compliant",3,IF(F25="Not Applicable",4,IF(F25="Yes",5,IF(F25="No",6,0))))))</f>
        <v>0</v>
      </c>
      <c r="M25" s="132"/>
      <c r="N25" s="128"/>
      <c r="O25" s="128"/>
      <c r="P25" s="132"/>
      <c r="Q25" s="132">
        <v>100</v>
      </c>
      <c r="R25" s="132">
        <v>0</v>
      </c>
    </row>
    <row r="26" spans="2:18" ht="35.25" customHeight="1" x14ac:dyDescent="0.3">
      <c r="B26" s="370" t="s">
        <v>243</v>
      </c>
      <c r="C26" s="373"/>
      <c r="D26" s="374"/>
      <c r="E26" s="44" t="s">
        <v>117</v>
      </c>
      <c r="F26" s="420"/>
      <c r="G26" s="443"/>
      <c r="H26" s="211"/>
      <c r="I26" s="132">
        <f>(H$27*(K26/100))*J26/100</f>
        <v>0</v>
      </c>
      <c r="J26" s="177">
        <v>35</v>
      </c>
      <c r="K26" s="128">
        <f>SUMIF($M$3:$R$3,L26,M26:R26)</f>
        <v>0</v>
      </c>
      <c r="L26" s="128">
        <f>IF(F26="Compliant",1,IF(F26="Partially Compliant",2,IF(F26="Non-Compliant",3,IF(F26="Not Applicable",4,IF(F26="Yes",5,IF(F26="No",6,0))))))</f>
        <v>0</v>
      </c>
      <c r="M26" s="132"/>
      <c r="N26" s="128"/>
      <c r="O26" s="128"/>
      <c r="P26" s="132"/>
      <c r="Q26" s="132">
        <v>100</v>
      </c>
      <c r="R26" s="132">
        <v>0</v>
      </c>
    </row>
    <row r="27" spans="2:18" x14ac:dyDescent="0.3">
      <c r="B27" s="189"/>
      <c r="C27" s="189"/>
      <c r="D27" s="189"/>
      <c r="E27" s="169"/>
      <c r="F27" s="386"/>
      <c r="G27" s="169"/>
      <c r="H27" s="178">
        <v>20</v>
      </c>
      <c r="I27" s="133">
        <f>SUM(I24:I26)</f>
        <v>0</v>
      </c>
      <c r="J27" s="208">
        <f>SUM(J24:J26)</f>
        <v>100</v>
      </c>
      <c r="K27" s="133">
        <f>SUM(K24:K26)</f>
        <v>0</v>
      </c>
    </row>
    <row r="28" spans="2:18" ht="25" customHeight="1" x14ac:dyDescent="0.3">
      <c r="B28" s="369" t="s">
        <v>244</v>
      </c>
      <c r="C28" s="362"/>
      <c r="D28" s="365"/>
      <c r="E28" s="246" t="s">
        <v>511</v>
      </c>
      <c r="F28" s="384" t="str">
        <f>IF(F29="","",IF(H28&lt;N28,"Non-Compliant",IF(OR(H28&gt;M28,H28=M28),"Compliant","Partially Compliant")))</f>
        <v/>
      </c>
      <c r="G28" s="444"/>
      <c r="H28" s="247">
        <f>(I35/H35)*100</f>
        <v>0</v>
      </c>
      <c r="I28" s="132"/>
      <c r="J28" s="132"/>
      <c r="K28" s="132"/>
      <c r="L28" s="132"/>
      <c r="M28" s="194">
        <v>90</v>
      </c>
      <c r="N28" s="194">
        <v>75</v>
      </c>
      <c r="O28" s="132"/>
      <c r="P28" s="132"/>
      <c r="Q28" s="132">
        <v>100</v>
      </c>
      <c r="R28" s="132">
        <v>0</v>
      </c>
    </row>
    <row r="29" spans="2:18" ht="56.25" customHeight="1" x14ac:dyDescent="0.3">
      <c r="B29" s="375" t="s">
        <v>240</v>
      </c>
      <c r="C29" s="520" t="s">
        <v>320</v>
      </c>
      <c r="D29" s="519" t="s">
        <v>320</v>
      </c>
      <c r="E29" s="336" t="s">
        <v>118</v>
      </c>
      <c r="F29" s="418"/>
      <c r="G29" s="445"/>
      <c r="H29" s="211"/>
      <c r="I29" s="132">
        <f t="shared" ref="I29:I34" si="0">(H$35*(K29/100))*J29/100</f>
        <v>0</v>
      </c>
      <c r="J29" s="177">
        <v>10</v>
      </c>
      <c r="K29" s="128">
        <f t="shared" ref="K29:K34" si="1">SUMIF($M$3:$R$3,L29,M29:R29)</f>
        <v>0</v>
      </c>
      <c r="L29" s="128">
        <f t="shared" ref="L29:L34" si="2">IF(F29="Compliant",1,IF(F29="Partially Compliant",2,IF(F29="Non-Compliant",3,IF(F29="Not Applicable",4,IF(F29="Yes",5,IF(F29="No",6,0))))))</f>
        <v>0</v>
      </c>
      <c r="M29" s="132"/>
      <c r="N29" s="128"/>
      <c r="O29" s="128"/>
      <c r="P29" s="132"/>
      <c r="Q29" s="132">
        <v>100</v>
      </c>
      <c r="R29" s="132">
        <v>0</v>
      </c>
    </row>
    <row r="30" spans="2:18" ht="42" customHeight="1" x14ac:dyDescent="0.3">
      <c r="B30" s="376" t="s">
        <v>245</v>
      </c>
      <c r="C30" s="520"/>
      <c r="D30" s="519"/>
      <c r="E30" s="9" t="s">
        <v>119</v>
      </c>
      <c r="F30" s="418"/>
      <c r="G30" s="445"/>
      <c r="H30" s="210"/>
      <c r="I30" s="132">
        <f t="shared" si="0"/>
        <v>0</v>
      </c>
      <c r="J30" s="177">
        <v>10</v>
      </c>
      <c r="K30" s="128">
        <f t="shared" si="1"/>
        <v>0</v>
      </c>
      <c r="L30" s="128">
        <f t="shared" si="2"/>
        <v>0</v>
      </c>
      <c r="M30" s="132"/>
      <c r="N30" s="128"/>
      <c r="O30" s="128"/>
      <c r="P30" s="132"/>
      <c r="Q30" s="132">
        <v>100</v>
      </c>
      <c r="R30" s="132">
        <v>0</v>
      </c>
    </row>
    <row r="31" spans="2:18" ht="29.25" customHeight="1" x14ac:dyDescent="0.3">
      <c r="B31" s="376" t="s">
        <v>246</v>
      </c>
      <c r="C31" s="520"/>
      <c r="D31" s="519"/>
      <c r="E31" s="9" t="s">
        <v>120</v>
      </c>
      <c r="F31" s="418"/>
      <c r="G31" s="445"/>
      <c r="H31" s="210"/>
      <c r="I31" s="132">
        <f t="shared" si="0"/>
        <v>0</v>
      </c>
      <c r="J31" s="177">
        <v>20</v>
      </c>
      <c r="K31" s="128">
        <f t="shared" si="1"/>
        <v>0</v>
      </c>
      <c r="L31" s="128">
        <f t="shared" si="2"/>
        <v>0</v>
      </c>
      <c r="M31" s="132"/>
      <c r="N31" s="128"/>
      <c r="O31" s="128"/>
      <c r="P31" s="132"/>
      <c r="Q31" s="132">
        <v>100</v>
      </c>
      <c r="R31" s="132">
        <v>0</v>
      </c>
    </row>
    <row r="32" spans="2:18" ht="44.25" customHeight="1" x14ac:dyDescent="0.3">
      <c r="B32" s="376" t="s">
        <v>247</v>
      </c>
      <c r="C32" s="520" t="s">
        <v>467</v>
      </c>
      <c r="D32" s="519" t="s">
        <v>468</v>
      </c>
      <c r="E32" s="44" t="s">
        <v>121</v>
      </c>
      <c r="F32" s="418"/>
      <c r="G32" s="445"/>
      <c r="H32" s="210"/>
      <c r="I32" s="132">
        <f t="shared" si="0"/>
        <v>0</v>
      </c>
      <c r="J32" s="177">
        <v>20</v>
      </c>
      <c r="K32" s="128">
        <f t="shared" si="1"/>
        <v>0</v>
      </c>
      <c r="L32" s="128">
        <f t="shared" si="2"/>
        <v>0</v>
      </c>
      <c r="M32" s="132"/>
      <c r="N32" s="128"/>
      <c r="O32" s="128"/>
      <c r="P32" s="132"/>
      <c r="Q32" s="132">
        <v>100</v>
      </c>
      <c r="R32" s="132">
        <v>0</v>
      </c>
    </row>
    <row r="33" spans="2:18" ht="68.25" customHeight="1" x14ac:dyDescent="0.3">
      <c r="B33" s="376" t="s">
        <v>248</v>
      </c>
      <c r="C33" s="520"/>
      <c r="D33" s="519"/>
      <c r="E33" s="378" t="s">
        <v>251</v>
      </c>
      <c r="F33" s="418"/>
      <c r="G33" s="445"/>
      <c r="H33" s="210"/>
      <c r="I33" s="132">
        <f t="shared" si="0"/>
        <v>0</v>
      </c>
      <c r="J33" s="177">
        <v>20</v>
      </c>
      <c r="K33" s="128">
        <f t="shared" si="1"/>
        <v>0</v>
      </c>
      <c r="L33" s="128">
        <f t="shared" si="2"/>
        <v>0</v>
      </c>
      <c r="M33" s="132"/>
      <c r="N33" s="128"/>
      <c r="O33" s="128"/>
      <c r="P33" s="132"/>
      <c r="Q33" s="132">
        <v>100</v>
      </c>
      <c r="R33" s="132">
        <v>0</v>
      </c>
    </row>
    <row r="34" spans="2:18" ht="42.75" customHeight="1" x14ac:dyDescent="0.3">
      <c r="B34" s="370" t="s">
        <v>249</v>
      </c>
      <c r="C34" s="524"/>
      <c r="D34" s="496"/>
      <c r="E34" s="9" t="s">
        <v>122</v>
      </c>
      <c r="F34" s="418"/>
      <c r="G34" s="445"/>
      <c r="H34" s="210"/>
      <c r="I34" s="132">
        <f t="shared" si="0"/>
        <v>0</v>
      </c>
      <c r="J34" s="177">
        <v>20</v>
      </c>
      <c r="K34" s="128">
        <f t="shared" si="1"/>
        <v>0</v>
      </c>
      <c r="L34" s="128">
        <f t="shared" si="2"/>
        <v>0</v>
      </c>
      <c r="M34" s="132"/>
      <c r="N34" s="128"/>
      <c r="O34" s="128"/>
      <c r="P34" s="132"/>
      <c r="Q34" s="132">
        <v>100</v>
      </c>
      <c r="R34" s="132">
        <v>0</v>
      </c>
    </row>
    <row r="35" spans="2:18" hidden="1" x14ac:dyDescent="0.3">
      <c r="B35" s="359"/>
      <c r="C35" s="102"/>
      <c r="D35" s="102"/>
      <c r="E35" s="377">
        <v>0.4</v>
      </c>
      <c r="F35" s="387">
        <f>(SUM(I35,I22,I27,I18)/100)*G35</f>
        <v>0</v>
      </c>
      <c r="G35" s="383">
        <v>0.4</v>
      </c>
      <c r="H35" s="227">
        <v>50</v>
      </c>
      <c r="I35" s="133">
        <f>SUM(I29:I34)</f>
        <v>0</v>
      </c>
      <c r="J35" s="208">
        <f>SUM(J29:J34)</f>
        <v>100</v>
      </c>
      <c r="K35" s="133">
        <f>SUM(K29:K34)</f>
        <v>0</v>
      </c>
    </row>
    <row r="36" spans="2:18" x14ac:dyDescent="0.3">
      <c r="B36" s="360"/>
      <c r="C36" s="361"/>
      <c r="D36" s="361"/>
      <c r="E36" s="37"/>
      <c r="F36" s="387"/>
      <c r="G36" s="287"/>
      <c r="H36" s="178"/>
      <c r="I36" s="133"/>
      <c r="J36" s="208"/>
      <c r="K36" s="133"/>
    </row>
    <row r="37" spans="2:18" x14ac:dyDescent="0.3">
      <c r="B37" s="560" t="s">
        <v>36</v>
      </c>
      <c r="C37" s="561"/>
      <c r="D37" s="561"/>
      <c r="E37" s="561"/>
      <c r="F37" s="562"/>
      <c r="G37" s="464"/>
      <c r="H37" s="248">
        <f>SUM(H35+H27+H22+H18)</f>
        <v>100</v>
      </c>
    </row>
    <row r="38" spans="2:18" ht="80.25" customHeight="1" x14ac:dyDescent="0.3">
      <c r="B38" s="371" t="s">
        <v>561</v>
      </c>
      <c r="C38" s="250" t="s">
        <v>562</v>
      </c>
      <c r="D38" s="23" t="s">
        <v>563</v>
      </c>
      <c r="E38" s="44" t="s">
        <v>512</v>
      </c>
      <c r="F38" s="384" t="str">
        <f>IF(F39="","",IF(H38&lt;N38,"Non-Compliant",IF(OR(H38&gt;M38,H38=M38),"Compliant","Partially Compliant")))</f>
        <v/>
      </c>
      <c r="G38" s="444"/>
      <c r="H38" s="183">
        <f>(I40/H40)*100</f>
        <v>0</v>
      </c>
      <c r="I38" s="132"/>
      <c r="J38" s="132"/>
      <c r="K38" s="132"/>
      <c r="L38" s="132"/>
      <c r="M38" s="194">
        <v>90</v>
      </c>
      <c r="N38" s="194">
        <v>75</v>
      </c>
      <c r="O38" s="132"/>
      <c r="P38" s="132"/>
      <c r="Q38" s="132">
        <v>100</v>
      </c>
      <c r="R38" s="132">
        <v>0</v>
      </c>
    </row>
    <row r="39" spans="2:18" ht="77.25" customHeight="1" x14ac:dyDescent="0.3">
      <c r="B39" s="372"/>
      <c r="C39" s="364" t="s">
        <v>420</v>
      </c>
      <c r="D39" s="367" t="s">
        <v>420</v>
      </c>
      <c r="E39" s="44" t="s">
        <v>250</v>
      </c>
      <c r="F39" s="418"/>
      <c r="G39" s="444"/>
      <c r="H39" s="121"/>
      <c r="I39" s="132">
        <f>(H$40*(K39/100))*J39/100</f>
        <v>0</v>
      </c>
      <c r="J39" s="177">
        <v>100</v>
      </c>
      <c r="K39" s="128">
        <f>SUMIF($M$3:$R$3,L39,M39:R39)</f>
        <v>0</v>
      </c>
      <c r="L39" s="128">
        <f>IF(F39="Compliant",1,IF(F39="Partially Compliant",2,IF(F39="Non-Compliant",3,IF(F39="Not Applicable",4,IF(F39="Yes",5,IF(F39="No",6,0))))))</f>
        <v>0</v>
      </c>
      <c r="M39" s="132"/>
      <c r="N39" s="128"/>
      <c r="O39" s="128"/>
      <c r="P39" s="132"/>
      <c r="Q39" s="132">
        <v>100</v>
      </c>
      <c r="R39" s="132">
        <v>0</v>
      </c>
    </row>
    <row r="40" spans="2:18" x14ac:dyDescent="0.3">
      <c r="B40" s="102"/>
      <c r="C40" s="189"/>
      <c r="D40" s="102"/>
      <c r="E40" s="381"/>
      <c r="F40" s="388"/>
      <c r="G40" s="169"/>
      <c r="H40" s="178">
        <v>25</v>
      </c>
      <c r="I40" s="132">
        <f>I39</f>
        <v>0</v>
      </c>
      <c r="J40" s="208">
        <f>J39</f>
        <v>100</v>
      </c>
      <c r="K40" s="132">
        <f>K39</f>
        <v>0</v>
      </c>
      <c r="L40" s="128"/>
      <c r="M40" s="132"/>
      <c r="N40" s="128"/>
      <c r="O40" s="128"/>
      <c r="P40" s="132"/>
      <c r="Q40" s="132">
        <v>100</v>
      </c>
      <c r="R40" s="132">
        <v>0</v>
      </c>
    </row>
    <row r="41" spans="2:18" ht="111" customHeight="1" x14ac:dyDescent="0.3">
      <c r="B41" s="323" t="s">
        <v>564</v>
      </c>
      <c r="C41" s="289" t="s">
        <v>484</v>
      </c>
      <c r="D41" s="290" t="s">
        <v>485</v>
      </c>
      <c r="E41" s="16" t="s">
        <v>513</v>
      </c>
      <c r="F41" s="389" t="str">
        <f>IF(F42="","",IF(H41&lt;N41,"Non-Compliant",IF(OR(H41&gt;M41,H41=M41),"Compliant","Partially Compliant")))</f>
        <v/>
      </c>
      <c r="G41" s="456"/>
      <c r="H41" s="183">
        <f>(I48/H48)*100</f>
        <v>0</v>
      </c>
      <c r="I41" s="132"/>
      <c r="J41" s="132"/>
      <c r="K41" s="132"/>
      <c r="L41" s="132"/>
      <c r="M41" s="194">
        <v>90</v>
      </c>
      <c r="N41" s="194">
        <v>75</v>
      </c>
      <c r="O41" s="132"/>
      <c r="P41" s="132"/>
      <c r="Q41" s="132">
        <v>100</v>
      </c>
      <c r="R41" s="132">
        <v>0</v>
      </c>
    </row>
    <row r="42" spans="2:18" ht="72.75" customHeight="1" x14ac:dyDescent="0.3">
      <c r="B42" s="333" t="s">
        <v>400</v>
      </c>
      <c r="C42" s="520" t="s">
        <v>401</v>
      </c>
      <c r="D42" s="519" t="s">
        <v>401</v>
      </c>
      <c r="E42" s="16" t="s">
        <v>123</v>
      </c>
      <c r="F42" s="422"/>
      <c r="G42" s="456"/>
      <c r="H42" s="121"/>
      <c r="I42" s="132">
        <f>(H$48*(K42/100))*J42/100</f>
        <v>0</v>
      </c>
      <c r="J42" s="177">
        <v>10</v>
      </c>
      <c r="K42" s="128">
        <f t="shared" ref="K42:K47" si="3">SUMIF($M$3:$R$3,L42,M42:R42)</f>
        <v>0</v>
      </c>
      <c r="L42" s="128">
        <f t="shared" ref="L42:L47" si="4">IF(F42="Compliant",1,IF(F42="Partially Compliant",2,IF(F42="Non-Compliant",3,IF(F42="Not Applicable",4,IF(F42="Yes",5,IF(F42="No",6,0))))))</f>
        <v>0</v>
      </c>
      <c r="M42" s="132"/>
      <c r="N42" s="128"/>
      <c r="O42" s="128"/>
      <c r="P42" s="132"/>
      <c r="Q42" s="132">
        <v>100</v>
      </c>
      <c r="R42" s="132">
        <v>0</v>
      </c>
    </row>
    <row r="43" spans="2:18" ht="56.25" customHeight="1" x14ac:dyDescent="0.3">
      <c r="B43" s="324" t="s">
        <v>260</v>
      </c>
      <c r="C43" s="520"/>
      <c r="D43" s="519"/>
      <c r="E43" s="15" t="s">
        <v>124</v>
      </c>
      <c r="F43" s="422"/>
      <c r="G43" s="456"/>
      <c r="H43" s="161"/>
      <c r="I43" s="132">
        <f t="shared" ref="I43:I47" si="5">(H$48*(K43/100))*J43/100</f>
        <v>0</v>
      </c>
      <c r="J43" s="177">
        <v>18</v>
      </c>
      <c r="K43" s="128">
        <f t="shared" si="3"/>
        <v>0</v>
      </c>
      <c r="L43" s="128">
        <f t="shared" si="4"/>
        <v>0</v>
      </c>
      <c r="M43" s="132"/>
      <c r="N43" s="128"/>
      <c r="O43" s="128"/>
      <c r="P43" s="132"/>
      <c r="Q43" s="132">
        <v>100</v>
      </c>
      <c r="R43" s="132">
        <v>0</v>
      </c>
    </row>
    <row r="44" spans="2:18" ht="56.25" customHeight="1" x14ac:dyDescent="0.3">
      <c r="B44" s="324" t="s">
        <v>261</v>
      </c>
      <c r="C44" s="520"/>
      <c r="D44" s="519"/>
      <c r="E44" s="15" t="s">
        <v>125</v>
      </c>
      <c r="F44" s="422"/>
      <c r="G44" s="456"/>
      <c r="H44" s="161"/>
      <c r="I44" s="132">
        <f t="shared" si="5"/>
        <v>0</v>
      </c>
      <c r="J44" s="177">
        <v>18</v>
      </c>
      <c r="K44" s="128">
        <f t="shared" si="3"/>
        <v>0</v>
      </c>
      <c r="L44" s="128">
        <f t="shared" si="4"/>
        <v>0</v>
      </c>
      <c r="M44" s="132"/>
      <c r="N44" s="128"/>
      <c r="O44" s="128"/>
      <c r="P44" s="132"/>
      <c r="Q44" s="132">
        <v>100</v>
      </c>
      <c r="R44" s="132">
        <v>0</v>
      </c>
    </row>
    <row r="45" spans="2:18" ht="56.25" customHeight="1" x14ac:dyDescent="0.3">
      <c r="B45" s="324" t="s">
        <v>262</v>
      </c>
      <c r="C45" s="520"/>
      <c r="D45" s="519"/>
      <c r="E45" s="379" t="s">
        <v>130</v>
      </c>
      <c r="F45" s="422"/>
      <c r="G45" s="456"/>
      <c r="H45" s="161"/>
      <c r="I45" s="132">
        <f t="shared" si="5"/>
        <v>0</v>
      </c>
      <c r="J45" s="177">
        <v>18</v>
      </c>
      <c r="K45" s="128">
        <f t="shared" si="3"/>
        <v>0</v>
      </c>
      <c r="L45" s="128">
        <f t="shared" si="4"/>
        <v>0</v>
      </c>
      <c r="M45" s="132"/>
      <c r="N45" s="128"/>
      <c r="O45" s="128"/>
      <c r="P45" s="132"/>
      <c r="Q45" s="132">
        <v>100</v>
      </c>
      <c r="R45" s="132">
        <v>0</v>
      </c>
    </row>
    <row r="46" spans="2:18" ht="56.25" customHeight="1" x14ac:dyDescent="0.3">
      <c r="B46" s="324" t="s">
        <v>263</v>
      </c>
      <c r="C46" s="520"/>
      <c r="D46" s="519"/>
      <c r="E46" s="379" t="s">
        <v>421</v>
      </c>
      <c r="F46" s="422"/>
      <c r="G46" s="456"/>
      <c r="H46" s="121"/>
      <c r="I46" s="132">
        <f t="shared" si="5"/>
        <v>0</v>
      </c>
      <c r="J46" s="177">
        <v>18</v>
      </c>
      <c r="K46" s="128">
        <f t="shared" si="3"/>
        <v>0</v>
      </c>
      <c r="L46" s="128">
        <f t="shared" si="4"/>
        <v>0</v>
      </c>
      <c r="M46" s="132"/>
      <c r="N46" s="128"/>
      <c r="O46" s="128"/>
      <c r="P46" s="132"/>
      <c r="Q46" s="132">
        <v>100</v>
      </c>
      <c r="R46" s="132">
        <v>0</v>
      </c>
    </row>
    <row r="47" spans="2:18" ht="56.25" customHeight="1" x14ac:dyDescent="0.3">
      <c r="B47" s="325" t="s">
        <v>264</v>
      </c>
      <c r="C47" s="524"/>
      <c r="D47" s="496"/>
      <c r="E47" s="15" t="s">
        <v>126</v>
      </c>
      <c r="F47" s="422"/>
      <c r="G47" s="456"/>
      <c r="H47" s="121"/>
      <c r="I47" s="132">
        <f t="shared" si="5"/>
        <v>0</v>
      </c>
      <c r="J47" s="177">
        <v>18</v>
      </c>
      <c r="K47" s="128">
        <f t="shared" si="3"/>
        <v>0</v>
      </c>
      <c r="L47" s="128">
        <f t="shared" si="4"/>
        <v>0</v>
      </c>
      <c r="M47" s="132"/>
      <c r="N47" s="128"/>
      <c r="O47" s="128"/>
      <c r="P47" s="132"/>
      <c r="Q47" s="132">
        <v>100</v>
      </c>
      <c r="R47" s="132">
        <v>0</v>
      </c>
    </row>
    <row r="48" spans="2:18" x14ac:dyDescent="0.3">
      <c r="B48" s="93"/>
      <c r="C48" s="99"/>
      <c r="D48" s="99"/>
      <c r="E48" s="143"/>
      <c r="F48" s="386"/>
      <c r="G48" s="143"/>
      <c r="H48" s="178">
        <v>50</v>
      </c>
      <c r="I48" s="156">
        <f>SUM(I42:I47)</f>
        <v>0</v>
      </c>
      <c r="J48" s="208">
        <f>SUM(J42:J47)</f>
        <v>100</v>
      </c>
      <c r="K48" s="156">
        <f>SUM(K42:K47)</f>
        <v>0</v>
      </c>
    </row>
    <row r="49" spans="2:18" ht="25" customHeight="1" x14ac:dyDescent="0.3">
      <c r="B49" s="532" t="s">
        <v>127</v>
      </c>
      <c r="C49" s="504" t="s">
        <v>252</v>
      </c>
      <c r="D49" s="500" t="s">
        <v>252</v>
      </c>
      <c r="E49" s="16" t="s">
        <v>514</v>
      </c>
      <c r="F49" s="384" t="str">
        <f>IF(F50="","",IF(H49&lt;N49,"Non-Compliant",IF(OR(H49&gt;M49,H49=M49),"Compliant","Partially Compliant")))</f>
        <v/>
      </c>
      <c r="G49" s="456"/>
      <c r="H49" s="183">
        <f>(I51/H51)*100</f>
        <v>0</v>
      </c>
      <c r="I49" s="132"/>
      <c r="J49" s="132"/>
      <c r="K49" s="132"/>
      <c r="L49" s="132"/>
      <c r="M49" s="194">
        <v>90</v>
      </c>
      <c r="N49" s="194">
        <v>75</v>
      </c>
      <c r="O49" s="132"/>
      <c r="P49" s="132"/>
      <c r="Q49" s="132">
        <v>100</v>
      </c>
      <c r="R49" s="132">
        <v>0</v>
      </c>
    </row>
    <row r="50" spans="2:18" ht="50.25" customHeight="1" x14ac:dyDescent="0.3">
      <c r="B50" s="533"/>
      <c r="C50" s="506"/>
      <c r="D50" s="518"/>
      <c r="E50" s="15" t="s">
        <v>131</v>
      </c>
      <c r="F50" s="418"/>
      <c r="G50" s="456"/>
      <c r="H50" s="121"/>
      <c r="I50" s="132">
        <f>(H$51*(K50/100))*J50/100</f>
        <v>0</v>
      </c>
      <c r="J50" s="177">
        <v>100</v>
      </c>
      <c r="K50" s="128">
        <f>SUMIF($M$3:$R$3,L50,M50:R50)</f>
        <v>0</v>
      </c>
      <c r="L50" s="128">
        <f>IF(F50="Compliant",1,IF(F50="Partially Compliant",2,IF(F50="Non-Compliant",3,IF(F50="Not Applicable",4,IF(F50="Yes",5,IF(F50="No",6,0))))))</f>
        <v>0</v>
      </c>
      <c r="M50" s="132"/>
      <c r="N50" s="128"/>
      <c r="O50" s="128"/>
      <c r="P50" s="132"/>
      <c r="Q50" s="132">
        <v>100</v>
      </c>
      <c r="R50" s="132">
        <v>0</v>
      </c>
    </row>
    <row r="51" spans="2:18" hidden="1" x14ac:dyDescent="0.3">
      <c r="B51" s="93"/>
      <c r="C51" s="93"/>
      <c r="D51" s="93"/>
      <c r="E51" s="377">
        <v>0.2</v>
      </c>
      <c r="F51" s="286">
        <f>(SUM(I40,I48,I51)/100)*G51</f>
        <v>0</v>
      </c>
      <c r="G51" s="216">
        <v>0.2</v>
      </c>
      <c r="H51" s="227">
        <v>25</v>
      </c>
      <c r="I51" s="132">
        <f>I50</f>
        <v>0</v>
      </c>
      <c r="J51" s="208">
        <f>J50</f>
        <v>100</v>
      </c>
      <c r="K51" s="132">
        <f>K50</f>
        <v>0</v>
      </c>
      <c r="L51" s="128"/>
      <c r="M51" s="132"/>
      <c r="N51" s="128"/>
      <c r="O51" s="128"/>
      <c r="P51" s="132"/>
      <c r="Q51" s="132">
        <v>100</v>
      </c>
      <c r="R51" s="132">
        <v>0</v>
      </c>
    </row>
    <row r="52" spans="2:18" s="39" customFormat="1" x14ac:dyDescent="0.3">
      <c r="B52" s="140"/>
      <c r="C52" s="140"/>
      <c r="D52" s="140"/>
      <c r="E52" s="140"/>
      <c r="F52" s="140"/>
      <c r="G52" s="143"/>
      <c r="H52" s="208">
        <f>H51+H48+H40</f>
        <v>100</v>
      </c>
      <c r="I52" s="30"/>
      <c r="J52" s="201"/>
      <c r="M52" s="201"/>
      <c r="N52" s="201"/>
    </row>
    <row r="53" spans="2:18" ht="25.5" customHeight="1" x14ac:dyDescent="0.3">
      <c r="B53" s="322" t="s">
        <v>112</v>
      </c>
      <c r="C53" s="33"/>
      <c r="D53" s="233" t="s">
        <v>174</v>
      </c>
      <c r="E53" s="231" t="s">
        <v>579</v>
      </c>
      <c r="F53" s="249" t="str">
        <f>IF(H53=0,"",IF(H53&lt;N53,"Non-Compliant",IF(H53&gt;M53,"Compliant","Partially Compliant")))</f>
        <v/>
      </c>
      <c r="G53" s="340" t="s">
        <v>174</v>
      </c>
      <c r="H53" s="279">
        <f>SUM(F35,F51,F12)*100</f>
        <v>0</v>
      </c>
      <c r="I53" s="181"/>
      <c r="J53" s="181"/>
      <c r="K53" s="128"/>
      <c r="L53" s="128"/>
      <c r="M53" s="194">
        <v>90</v>
      </c>
      <c r="N53" s="194">
        <v>75</v>
      </c>
      <c r="O53" s="128">
        <v>0</v>
      </c>
      <c r="P53" s="132">
        <v>100</v>
      </c>
    </row>
    <row r="54" spans="2:18" x14ac:dyDescent="0.3">
      <c r="B54" s="41" t="s">
        <v>20</v>
      </c>
      <c r="C54" s="67"/>
      <c r="D54" s="56"/>
      <c r="E54" s="54"/>
      <c r="G54" s="465"/>
    </row>
    <row r="55" spans="2:18" x14ac:dyDescent="0.3">
      <c r="C55" s="7"/>
      <c r="D55" s="10"/>
    </row>
  </sheetData>
  <sheetProtection algorithmName="SHA-512" hashValue="QQ+XPP5Zl17RKiOFAAaLhMkmIixxHi0hrMWFpNAgX90HZfnjWw6G38GrnDfJ0Pn03gorGdAzJewUMhKi/7fvQg==" saltValue="2LfnAQyx/2pw1HE6B4uEhA==" spinCount="100000" sheet="1" objects="1" scenarios="1" formatRows="0" selectLockedCells="1"/>
  <mergeCells count="14">
    <mergeCell ref="C49:C50"/>
    <mergeCell ref="D49:D50"/>
    <mergeCell ref="B49:B50"/>
    <mergeCell ref="G2:G3"/>
    <mergeCell ref="B2:C2"/>
    <mergeCell ref="B5:F5"/>
    <mergeCell ref="B14:F14"/>
    <mergeCell ref="B37:F37"/>
    <mergeCell ref="C29:C31"/>
    <mergeCell ref="D29:D31"/>
    <mergeCell ref="D32:D34"/>
    <mergeCell ref="C32:C34"/>
    <mergeCell ref="C42:C47"/>
    <mergeCell ref="D42:D47"/>
  </mergeCells>
  <conditionalFormatting sqref="F6">
    <cfRule type="containsBlanks" dxfId="55" priority="30">
      <formula>LEN(TRIM(F6))=0</formula>
    </cfRule>
    <cfRule type="containsText" dxfId="54" priority="55" operator="containsText" text="Non-Compliant">
      <formula>NOT(ISERROR(SEARCH("Non-Compliant",F6)))</formula>
    </cfRule>
    <cfRule type="containsText" dxfId="53" priority="56" operator="containsText" text="Partially Compliant">
      <formula>NOT(ISERROR(SEARCH("Partially Compliant",F6)))</formula>
    </cfRule>
    <cfRule type="containsText" dxfId="52" priority="57" operator="containsText" text="Compliant">
      <formula>NOT(ISERROR(SEARCH("Compliant",F6)))</formula>
    </cfRule>
  </conditionalFormatting>
  <conditionalFormatting sqref="F53">
    <cfRule type="containsBlanks" dxfId="51" priority="1">
      <formula>LEN(TRIM(F53))=0</formula>
    </cfRule>
    <cfRule type="containsText" dxfId="50" priority="31" operator="containsText" text="Non-Compliant">
      <formula>NOT(ISERROR(SEARCH("Non-Compliant",F53)))</formula>
    </cfRule>
    <cfRule type="containsText" dxfId="49" priority="32" operator="containsText" text="Partially Compliant">
      <formula>NOT(ISERROR(SEARCH("Partially Compliant",F53)))</formula>
    </cfRule>
    <cfRule type="containsText" dxfId="48" priority="33" operator="containsText" text="Compliant">
      <formula>NOT(ISERROR(SEARCH("Compliant",F53)))</formula>
    </cfRule>
  </conditionalFormatting>
  <conditionalFormatting sqref="F15">
    <cfRule type="containsBlanks" dxfId="47" priority="26">
      <formula>LEN(TRIM(F15))=0</formula>
    </cfRule>
    <cfRule type="containsText" dxfId="46" priority="27" operator="containsText" text="Non-Compliant">
      <formula>NOT(ISERROR(SEARCH("Non-Compliant",F15)))</formula>
    </cfRule>
    <cfRule type="containsText" dxfId="45" priority="28" operator="containsText" text="Partially Compliant">
      <formula>NOT(ISERROR(SEARCH("Partially Compliant",F15)))</formula>
    </cfRule>
    <cfRule type="containsText" dxfId="44" priority="29" operator="containsText" text="Compliant">
      <formula>NOT(ISERROR(SEARCH("Compliant",F15)))</formula>
    </cfRule>
  </conditionalFormatting>
  <conditionalFormatting sqref="F19">
    <cfRule type="containsBlanks" dxfId="43" priority="22">
      <formula>LEN(TRIM(F19))=0</formula>
    </cfRule>
    <cfRule type="containsText" dxfId="42" priority="23" operator="containsText" text="Non-Compliant">
      <formula>NOT(ISERROR(SEARCH("Non-Compliant",F19)))</formula>
    </cfRule>
    <cfRule type="containsText" dxfId="41" priority="24" operator="containsText" text="Partially Compliant">
      <formula>NOT(ISERROR(SEARCH("Partially Compliant",F19)))</formula>
    </cfRule>
    <cfRule type="containsText" dxfId="40" priority="25" operator="containsText" text="Compliant">
      <formula>NOT(ISERROR(SEARCH("Compliant",F19)))</formula>
    </cfRule>
  </conditionalFormatting>
  <conditionalFormatting sqref="F23">
    <cfRule type="containsBlanks" dxfId="39" priority="18">
      <formula>LEN(TRIM(F23))=0</formula>
    </cfRule>
    <cfRule type="containsText" dxfId="38" priority="19" operator="containsText" text="Non-Compliant">
      <formula>NOT(ISERROR(SEARCH("Non-Compliant",F23)))</formula>
    </cfRule>
    <cfRule type="containsText" dxfId="37" priority="20" operator="containsText" text="Partially Compliant">
      <formula>NOT(ISERROR(SEARCH("Partially Compliant",F23)))</formula>
    </cfRule>
    <cfRule type="containsText" dxfId="36" priority="21" operator="containsText" text="Compliant">
      <formula>NOT(ISERROR(SEARCH("Compliant",F23)))</formula>
    </cfRule>
  </conditionalFormatting>
  <conditionalFormatting sqref="F28">
    <cfRule type="containsBlanks" dxfId="35" priority="14">
      <formula>LEN(TRIM(F28))=0</formula>
    </cfRule>
    <cfRule type="containsText" dxfId="34" priority="15" operator="containsText" text="Non-Compliant">
      <formula>NOT(ISERROR(SEARCH("Non-Compliant",F28)))</formula>
    </cfRule>
    <cfRule type="containsText" dxfId="33" priority="16" operator="containsText" text="Partially Compliant">
      <formula>NOT(ISERROR(SEARCH("Partially Compliant",F28)))</formula>
    </cfRule>
    <cfRule type="containsText" dxfId="32" priority="17" operator="containsText" text="Compliant">
      <formula>NOT(ISERROR(SEARCH("Compliant",F28)))</formula>
    </cfRule>
  </conditionalFormatting>
  <conditionalFormatting sqref="F38">
    <cfRule type="containsBlanks" dxfId="31" priority="10">
      <formula>LEN(TRIM(F38))=0</formula>
    </cfRule>
    <cfRule type="containsText" dxfId="30" priority="11" operator="containsText" text="Non-Compliant">
      <formula>NOT(ISERROR(SEARCH("Non-Compliant",F38)))</formula>
    </cfRule>
    <cfRule type="containsText" dxfId="29" priority="12" operator="containsText" text="Partially Compliant">
      <formula>NOT(ISERROR(SEARCH("Partially Compliant",F38)))</formula>
    </cfRule>
    <cfRule type="containsText" dxfId="28" priority="13" operator="containsText" text="Compliant">
      <formula>NOT(ISERROR(SEARCH("Compliant",F38)))</formula>
    </cfRule>
  </conditionalFormatting>
  <conditionalFormatting sqref="F41">
    <cfRule type="containsBlanks" dxfId="27" priority="6">
      <formula>LEN(TRIM(F41))=0</formula>
    </cfRule>
    <cfRule type="containsText" dxfId="26" priority="7" operator="containsText" text="Non-Compliant">
      <formula>NOT(ISERROR(SEARCH("Non-Compliant",F41)))</formula>
    </cfRule>
    <cfRule type="containsText" dxfId="25" priority="8" operator="containsText" text="Partially Compliant">
      <formula>NOT(ISERROR(SEARCH("Partially Compliant",F41)))</formula>
    </cfRule>
    <cfRule type="containsText" dxfId="24" priority="9" operator="containsText" text="Compliant">
      <formula>NOT(ISERROR(SEARCH("Compliant",F41)))</formula>
    </cfRule>
  </conditionalFormatting>
  <conditionalFormatting sqref="F49">
    <cfRule type="containsBlanks" dxfId="23" priority="2">
      <formula>LEN(TRIM(F49))=0</formula>
    </cfRule>
    <cfRule type="containsText" dxfId="22" priority="3" operator="containsText" text="Non-Compliant">
      <formula>NOT(ISERROR(SEARCH("Non-Compliant",F49)))</formula>
    </cfRule>
    <cfRule type="containsText" dxfId="21" priority="4" operator="containsText" text="Partially Compliant">
      <formula>NOT(ISERROR(SEARCH("Partially Compliant",F49)))</formula>
    </cfRule>
    <cfRule type="containsText" dxfId="20" priority="5" operator="containsText" text="Compliant">
      <formula>NOT(ISERROR(SEARCH("Compliant",F49)))</formula>
    </cfRule>
  </conditionalFormatting>
  <pageMargins left="0.70866141732283472" right="0.70866141732283472" top="0.19685039370078741" bottom="0" header="0.31496062992125984" footer="0.31496062992125984"/>
  <pageSetup paperSize="8" scale="64"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list'!$C$3:$C$5</xm:f>
          </x14:formula1>
          <xm:sqref>F7:F11 F24:F26 F29:F34 F16:F17 F20:F21 F50 F42:F48 F39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33"/>
  <sheetViews>
    <sheetView showGridLines="0" tabSelected="1" zoomScale="70" zoomScaleNormal="70" workbookViewId="0">
      <selection activeCell="F9" sqref="F9"/>
    </sheetView>
  </sheetViews>
  <sheetFormatPr defaultColWidth="9" defaultRowHeight="14" x14ac:dyDescent="0.3"/>
  <cols>
    <col min="1" max="1" width="5.58203125" style="39" customWidth="1"/>
    <col min="2" max="2" width="65" style="11" customWidth="1"/>
    <col min="3" max="5" width="45.58203125" style="11" customWidth="1"/>
    <col min="6" max="6" width="21.25" style="11" customWidth="1"/>
    <col min="7" max="7" width="50" style="394" customWidth="1"/>
    <col min="8" max="8" width="6.5" style="201" hidden="1" customWidth="1"/>
    <col min="9" max="9" width="4.83203125" style="32" hidden="1" customWidth="1"/>
    <col min="10" max="10" width="5.25" style="201" hidden="1" customWidth="1"/>
    <col min="11" max="11" width="5.33203125" style="39" hidden="1" customWidth="1"/>
    <col min="12" max="12" width="3.58203125" style="39" hidden="1" customWidth="1"/>
    <col min="13" max="14" width="12.08203125" style="201" hidden="1" customWidth="1"/>
    <col min="15" max="15" width="5.83203125" style="39" hidden="1" customWidth="1"/>
    <col min="16" max="16" width="6.58203125" style="39" hidden="1" customWidth="1"/>
    <col min="17" max="17" width="4.75" style="39" hidden="1" customWidth="1"/>
    <col min="18" max="18" width="3.75" style="39" hidden="1" customWidth="1"/>
    <col min="19" max="19" width="4.83203125" style="39" hidden="1" customWidth="1"/>
    <col min="20" max="16384" width="9" style="39"/>
  </cols>
  <sheetData>
    <row r="1" spans="2:42" ht="14.5" thickBot="1" x14ac:dyDescent="0.35"/>
    <row r="2" spans="2:42" ht="14.5" thickBot="1" x14ac:dyDescent="0.35">
      <c r="B2" s="527" t="s">
        <v>37</v>
      </c>
      <c r="C2" s="528"/>
      <c r="D2" s="57"/>
      <c r="F2" s="353" t="s">
        <v>571</v>
      </c>
      <c r="G2" s="521" t="s">
        <v>77</v>
      </c>
    </row>
    <row r="3" spans="2:42" ht="10" customHeight="1" thickBot="1" x14ac:dyDescent="0.35">
      <c r="B3" s="58"/>
      <c r="C3" s="49"/>
      <c r="D3" s="49"/>
      <c r="E3" s="6"/>
      <c r="F3" s="354" t="s">
        <v>572</v>
      </c>
      <c r="G3" s="522"/>
      <c r="H3" s="131"/>
      <c r="I3" s="131"/>
      <c r="J3" s="131"/>
      <c r="K3" s="130"/>
      <c r="L3" s="130"/>
      <c r="M3" s="185">
        <v>1</v>
      </c>
      <c r="N3" s="185">
        <v>2</v>
      </c>
      <c r="O3" s="131">
        <v>3</v>
      </c>
      <c r="P3" s="131">
        <v>4</v>
      </c>
      <c r="Q3" s="131">
        <v>5</v>
      </c>
      <c r="R3" s="131">
        <v>6</v>
      </c>
    </row>
    <row r="4" spans="2:42" ht="14.25" customHeight="1" thickBot="1" x14ac:dyDescent="0.35">
      <c r="B4" s="12" t="s">
        <v>1</v>
      </c>
      <c r="C4" s="12" t="s">
        <v>135</v>
      </c>
      <c r="D4" s="12" t="s">
        <v>139</v>
      </c>
      <c r="E4" s="12" t="s">
        <v>2</v>
      </c>
      <c r="F4" s="12" t="s">
        <v>3</v>
      </c>
      <c r="G4" s="451" t="s">
        <v>67</v>
      </c>
      <c r="I4" s="130"/>
      <c r="J4" s="130"/>
      <c r="K4" s="130"/>
      <c r="L4" s="130"/>
      <c r="M4" s="215" t="s">
        <v>40</v>
      </c>
      <c r="N4" s="215" t="s">
        <v>42</v>
      </c>
      <c r="O4" s="215" t="s">
        <v>44</v>
      </c>
      <c r="P4" s="215" t="s">
        <v>45</v>
      </c>
      <c r="Q4" s="215" t="s">
        <v>41</v>
      </c>
      <c r="R4" s="215" t="s">
        <v>43</v>
      </c>
    </row>
    <row r="5" spans="2:42" x14ac:dyDescent="0.3">
      <c r="B5" s="565" t="s">
        <v>38</v>
      </c>
      <c r="C5" s="558"/>
      <c r="D5" s="558"/>
      <c r="E5" s="558"/>
      <c r="F5" s="558"/>
      <c r="G5" s="466"/>
      <c r="I5" s="130"/>
      <c r="J5" s="130"/>
      <c r="K5" s="130"/>
      <c r="L5" s="130"/>
      <c r="M5" s="130"/>
      <c r="N5" s="131"/>
      <c r="O5" s="131"/>
      <c r="P5" s="131"/>
      <c r="Q5" s="131"/>
      <c r="R5" s="131"/>
    </row>
    <row r="6" spans="2:42" ht="25" customHeight="1" x14ac:dyDescent="0.3">
      <c r="B6" s="323" t="s">
        <v>282</v>
      </c>
      <c r="C6" s="117"/>
      <c r="D6" s="101"/>
      <c r="E6" s="104" t="s">
        <v>492</v>
      </c>
      <c r="F6" s="153" t="str">
        <f>IF(F7="","",IF(H6&lt;N6,"Non-Compliant",IF(OR(H6&gt;M6,H6=M6),"Compliant","Partially Compliant")))</f>
        <v/>
      </c>
      <c r="G6" s="428"/>
      <c r="H6" s="183">
        <f>(I12/H12)*100</f>
        <v>0</v>
      </c>
      <c r="I6" s="132"/>
      <c r="J6" s="132"/>
      <c r="K6" s="132"/>
      <c r="L6" s="132"/>
      <c r="M6" s="221">
        <v>90</v>
      </c>
      <c r="N6" s="221">
        <v>75</v>
      </c>
    </row>
    <row r="7" spans="2:42" ht="157.5" customHeight="1" x14ac:dyDescent="0.3">
      <c r="B7" s="320" t="s">
        <v>285</v>
      </c>
      <c r="C7" s="79" t="s">
        <v>457</v>
      </c>
      <c r="D7" s="59" t="s">
        <v>458</v>
      </c>
      <c r="E7" s="284" t="s">
        <v>273</v>
      </c>
      <c r="F7" s="418"/>
      <c r="G7" s="425"/>
      <c r="H7" s="132"/>
      <c r="I7" s="132">
        <f>(H$12*(K7/100))*J7/100</f>
        <v>0</v>
      </c>
      <c r="J7" s="177">
        <f>100/5</f>
        <v>20</v>
      </c>
      <c r="K7" s="131">
        <f>SUMIF($M$3:$R$3,L7,M7:R7)</f>
        <v>0</v>
      </c>
      <c r="L7" s="131">
        <f>IF(F7="Compliant",1,IF(F7="Partially Compliant",2,IF(F7="Non-Compliant",3,IF(F7="Not Applicable",4,IF(F7="Yes",5,IF(F7="No",6,0))))))</f>
        <v>0</v>
      </c>
      <c r="M7" s="132"/>
      <c r="N7" s="131"/>
      <c r="O7" s="131"/>
      <c r="P7" s="132"/>
      <c r="Q7" s="132">
        <v>100</v>
      </c>
      <c r="R7" s="132">
        <v>0</v>
      </c>
    </row>
    <row r="8" spans="2:42" ht="94.5" customHeight="1" x14ac:dyDescent="0.3">
      <c r="B8" s="319" t="s">
        <v>283</v>
      </c>
      <c r="C8" s="79" t="s">
        <v>403</v>
      </c>
      <c r="D8" s="271" t="s">
        <v>403</v>
      </c>
      <c r="E8" s="16" t="s">
        <v>128</v>
      </c>
      <c r="F8" s="422"/>
      <c r="G8" s="429"/>
      <c r="H8" s="132"/>
      <c r="I8" s="132">
        <f>(H$12*(K8/100))*J8/100</f>
        <v>0</v>
      </c>
      <c r="J8" s="177">
        <f>100/5</f>
        <v>20</v>
      </c>
      <c r="K8" s="131">
        <f>SUMIF($M$3:$R$3,L8,M8:R8)</f>
        <v>0</v>
      </c>
      <c r="L8" s="131">
        <f>IF(F8="Compliant",1,IF(F8="Partially Compliant",2,IF(F8="Non-Compliant",3,IF(F8="Not Applicable",4,IF(F8="Yes",5,IF(F8="No",6,0))))))</f>
        <v>0</v>
      </c>
      <c r="M8" s="132"/>
      <c r="N8" s="131"/>
      <c r="O8" s="131"/>
      <c r="P8" s="132"/>
      <c r="Q8" s="132">
        <v>100</v>
      </c>
      <c r="R8" s="132">
        <v>0</v>
      </c>
    </row>
    <row r="9" spans="2:42" ht="63.75" customHeight="1" x14ac:dyDescent="0.3">
      <c r="B9" s="320" t="s">
        <v>284</v>
      </c>
      <c r="C9" s="79" t="s">
        <v>288</v>
      </c>
      <c r="D9" s="59" t="s">
        <v>288</v>
      </c>
      <c r="E9" s="107" t="s">
        <v>274</v>
      </c>
      <c r="F9" s="418"/>
      <c r="G9" s="425"/>
      <c r="H9" s="210"/>
      <c r="I9" s="132">
        <f>(H$12*(K9/100))*J9/100</f>
        <v>0</v>
      </c>
      <c r="J9" s="177">
        <f>100/5</f>
        <v>20</v>
      </c>
      <c r="K9" s="131">
        <f>SUMIF($M$3:$R$3,L9,M9:R9)</f>
        <v>0</v>
      </c>
      <c r="L9" s="131">
        <f>IF(F9="Compliant",1,IF(F9="Partially Compliant",2,IF(F9="Non-Compliant",3,IF(F9="Not Applicable",4,IF(F9="Yes",5,IF(F9="No",6,0))))))</f>
        <v>0</v>
      </c>
      <c r="M9" s="132"/>
      <c r="N9" s="131"/>
      <c r="O9" s="131"/>
      <c r="P9" s="132"/>
      <c r="Q9" s="132">
        <v>100</v>
      </c>
      <c r="R9" s="132">
        <v>0</v>
      </c>
    </row>
    <row r="10" spans="2:42" ht="55.5" customHeight="1" x14ac:dyDescent="0.3">
      <c r="B10" s="319" t="s">
        <v>286</v>
      </c>
      <c r="C10" s="260" t="s">
        <v>438</v>
      </c>
      <c r="D10" s="59" t="s">
        <v>402</v>
      </c>
      <c r="E10" s="16" t="s">
        <v>275</v>
      </c>
      <c r="F10" s="418"/>
      <c r="G10" s="425"/>
      <c r="H10" s="210"/>
      <c r="I10" s="132">
        <f>(H$12*(K10/100))*J10/100</f>
        <v>0</v>
      </c>
      <c r="J10" s="177">
        <f>100/5</f>
        <v>20</v>
      </c>
      <c r="K10" s="131">
        <f>SUMIF($M$3:$R$3,L10,M10:R10)</f>
        <v>0</v>
      </c>
      <c r="L10" s="131">
        <f>IF(F10="Compliant",1,IF(F10="Partially Compliant",2,IF(F10="Non-Compliant",3,IF(F10="Not Applicable",4,IF(F10="Yes",5,IF(F10="No",6,0))))))</f>
        <v>0</v>
      </c>
      <c r="M10" s="132"/>
      <c r="N10" s="131"/>
      <c r="O10" s="131"/>
      <c r="P10" s="132"/>
      <c r="Q10" s="132">
        <v>100</v>
      </c>
      <c r="R10" s="132">
        <v>0</v>
      </c>
    </row>
    <row r="11" spans="2:42" ht="58.5" customHeight="1" x14ac:dyDescent="0.3">
      <c r="B11" s="321" t="s">
        <v>287</v>
      </c>
      <c r="C11" s="79"/>
      <c r="D11" s="60"/>
      <c r="E11" s="15" t="s">
        <v>276</v>
      </c>
      <c r="F11" s="418"/>
      <c r="G11" s="429"/>
      <c r="H11" s="132"/>
      <c r="I11" s="132">
        <f>(H$12*(K11/100))*J11/100</f>
        <v>0</v>
      </c>
      <c r="J11" s="177">
        <f>100/5</f>
        <v>20</v>
      </c>
      <c r="K11" s="131">
        <f>SUMIF($M$3:$R$3,L11,M11:R11)</f>
        <v>0</v>
      </c>
      <c r="L11" s="131">
        <f>IF(F11="Compliant",1,IF(F11="Partially Compliant",2,IF(F11="Non-Compliant",3,IF(F11="Not Applicable",4,IF(F11="Yes",5,IF(F11="No",6,0))))))</f>
        <v>0</v>
      </c>
      <c r="M11" s="132"/>
      <c r="N11" s="131"/>
      <c r="O11" s="131"/>
      <c r="P11" s="132"/>
      <c r="Q11" s="132">
        <v>100</v>
      </c>
      <c r="R11" s="132">
        <v>0</v>
      </c>
    </row>
    <row r="12" spans="2:42" x14ac:dyDescent="0.3">
      <c r="B12" s="225"/>
      <c r="C12" s="169"/>
      <c r="D12" s="169"/>
      <c r="E12" s="143"/>
      <c r="F12" s="143"/>
      <c r="G12" s="143"/>
      <c r="H12" s="178">
        <v>20</v>
      </c>
      <c r="I12" s="156">
        <f>SUM(I7:I11)</f>
        <v>0</v>
      </c>
      <c r="J12" s="132">
        <f>SUM(J7:J11)</f>
        <v>100</v>
      </c>
      <c r="K12" s="156">
        <f>SUM(K7:K11)</f>
        <v>0</v>
      </c>
      <c r="L12" s="156">
        <f>SUM(L7:L11)</f>
        <v>0</v>
      </c>
      <c r="M12" s="121"/>
      <c r="N12" s="12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row>
    <row r="13" spans="2:42" ht="25" customHeight="1" x14ac:dyDescent="0.3">
      <c r="B13" s="336" t="s">
        <v>133</v>
      </c>
      <c r="C13" s="244"/>
      <c r="D13" s="59"/>
      <c r="E13" s="16" t="s">
        <v>493</v>
      </c>
      <c r="F13" s="153" t="str">
        <f>IF(F14="","",IF(H13&lt;N13,"Non-Compliant",IF(OR(H13&gt;M13,H13=M13),"Compliant","Partially Compliant")))</f>
        <v/>
      </c>
      <c r="G13" s="428"/>
      <c r="H13" s="183">
        <f>(I24/H24)*100</f>
        <v>0</v>
      </c>
      <c r="I13" s="132"/>
      <c r="J13" s="132"/>
      <c r="K13" s="132"/>
      <c r="L13" s="132"/>
      <c r="M13" s="221">
        <v>90</v>
      </c>
      <c r="N13" s="221">
        <v>75</v>
      </c>
    </row>
    <row r="14" spans="2:42" ht="102.75" customHeight="1" x14ac:dyDescent="0.3">
      <c r="B14" s="320" t="s">
        <v>253</v>
      </c>
      <c r="C14" s="79" t="s">
        <v>321</v>
      </c>
      <c r="D14" s="59" t="s">
        <v>321</v>
      </c>
      <c r="E14" s="9" t="s">
        <v>409</v>
      </c>
      <c r="F14" s="422"/>
      <c r="G14" s="425"/>
      <c r="H14" s="132"/>
      <c r="I14" s="132">
        <f>(H$24*(K14/100))*J14/100</f>
        <v>0</v>
      </c>
      <c r="J14" s="177">
        <v>5</v>
      </c>
      <c r="K14" s="131">
        <f>SUMIF($M$3:$R$3,L14,M14:R14)</f>
        <v>0</v>
      </c>
      <c r="L14" s="131">
        <f>IF(F14="Compliant",1,IF(F14="Partially Compliant",2,IF(F14="Non-Compliant",3,IF(F14="Not Applicable",4,IF(F14="Yes",5,IF(F14="No",6,0))))))</f>
        <v>0</v>
      </c>
      <c r="M14" s="132"/>
      <c r="N14" s="131"/>
      <c r="O14" s="131"/>
      <c r="P14" s="132"/>
      <c r="Q14" s="132">
        <v>100</v>
      </c>
      <c r="R14" s="132">
        <v>0</v>
      </c>
    </row>
    <row r="15" spans="2:42" ht="51.75" customHeight="1" x14ac:dyDescent="0.3">
      <c r="B15" s="320" t="s">
        <v>254</v>
      </c>
      <c r="C15" s="260" t="s">
        <v>322</v>
      </c>
      <c r="D15" s="272" t="s">
        <v>322</v>
      </c>
      <c r="E15" s="44" t="s">
        <v>277</v>
      </c>
      <c r="F15" s="418"/>
      <c r="G15" s="425"/>
      <c r="H15" s="132"/>
      <c r="I15" s="132">
        <f t="shared" ref="I15:I23" si="0">(H$24*(K15/100))*J15/100</f>
        <v>0</v>
      </c>
      <c r="J15" s="177">
        <v>5</v>
      </c>
      <c r="K15" s="131">
        <f t="shared" ref="K15:K23" si="1">SUMIF($M$3:$R$3,L15,M15:R15)</f>
        <v>0</v>
      </c>
      <c r="L15" s="131">
        <f t="shared" ref="L15:L23" si="2">IF(F15="Compliant",1,IF(F15="Partially Compliant",2,IF(F15="Non-Compliant",3,IF(F15="Not Applicable",4,IF(F15="Yes",5,IF(F15="No",6,0))))))</f>
        <v>0</v>
      </c>
      <c r="M15" s="132"/>
      <c r="N15" s="131"/>
      <c r="O15" s="131"/>
      <c r="P15" s="132"/>
      <c r="Q15" s="132">
        <v>100</v>
      </c>
      <c r="R15" s="132">
        <v>0</v>
      </c>
    </row>
    <row r="16" spans="2:42" ht="105" customHeight="1" x14ac:dyDescent="0.3">
      <c r="B16" s="320" t="s">
        <v>132</v>
      </c>
      <c r="C16" s="79"/>
      <c r="D16" s="273"/>
      <c r="E16" s="44" t="s">
        <v>278</v>
      </c>
      <c r="F16" s="418"/>
      <c r="G16" s="425"/>
      <c r="H16" s="210"/>
      <c r="I16" s="132">
        <f t="shared" si="0"/>
        <v>0</v>
      </c>
      <c r="J16" s="177">
        <v>5</v>
      </c>
      <c r="K16" s="131">
        <f t="shared" si="1"/>
        <v>0</v>
      </c>
      <c r="L16" s="131">
        <f t="shared" si="2"/>
        <v>0</v>
      </c>
      <c r="M16" s="132"/>
      <c r="N16" s="131"/>
      <c r="O16" s="131"/>
      <c r="P16" s="132"/>
      <c r="Q16" s="132">
        <v>100</v>
      </c>
      <c r="R16" s="132">
        <v>0</v>
      </c>
    </row>
    <row r="17" spans="2:20" ht="30.75" customHeight="1" x14ac:dyDescent="0.3">
      <c r="B17" s="320" t="s">
        <v>447</v>
      </c>
      <c r="C17" s="79"/>
      <c r="D17" s="106"/>
      <c r="E17" s="44" t="s">
        <v>410</v>
      </c>
      <c r="F17" s="418"/>
      <c r="G17" s="425"/>
      <c r="H17" s="210"/>
      <c r="I17" s="132">
        <f t="shared" si="0"/>
        <v>0</v>
      </c>
      <c r="J17" s="177">
        <v>5</v>
      </c>
      <c r="K17" s="131">
        <f t="shared" si="1"/>
        <v>0</v>
      </c>
      <c r="L17" s="131">
        <f t="shared" si="2"/>
        <v>0</v>
      </c>
      <c r="M17" s="132"/>
      <c r="N17" s="131"/>
      <c r="O17" s="131"/>
      <c r="P17" s="132"/>
      <c r="Q17" s="132">
        <v>100</v>
      </c>
      <c r="R17" s="132">
        <v>0</v>
      </c>
    </row>
    <row r="18" spans="2:20" ht="47.25" customHeight="1" x14ac:dyDescent="0.3">
      <c r="B18" s="319" t="s">
        <v>448</v>
      </c>
      <c r="C18" s="79" t="s">
        <v>323</v>
      </c>
      <c r="D18" s="59" t="s">
        <v>323</v>
      </c>
      <c r="E18" s="44" t="s">
        <v>279</v>
      </c>
      <c r="F18" s="418"/>
      <c r="G18" s="425"/>
      <c r="H18" s="132"/>
      <c r="I18" s="132">
        <f t="shared" si="0"/>
        <v>0</v>
      </c>
      <c r="J18" s="177">
        <v>15</v>
      </c>
      <c r="K18" s="131">
        <f t="shared" si="1"/>
        <v>0</v>
      </c>
      <c r="L18" s="131">
        <f t="shared" si="2"/>
        <v>0</v>
      </c>
      <c r="M18" s="132"/>
      <c r="N18" s="131"/>
      <c r="O18" s="131"/>
      <c r="P18" s="132"/>
      <c r="Q18" s="132">
        <v>100</v>
      </c>
      <c r="R18" s="132">
        <v>0</v>
      </c>
    </row>
    <row r="19" spans="2:20" ht="87.75" customHeight="1" x14ac:dyDescent="0.3">
      <c r="B19" s="319" t="s">
        <v>449</v>
      </c>
      <c r="C19" s="79" t="s">
        <v>403</v>
      </c>
      <c r="D19" s="59" t="s">
        <v>403</v>
      </c>
      <c r="E19" s="9" t="s">
        <v>411</v>
      </c>
      <c r="F19" s="418"/>
      <c r="G19" s="425"/>
      <c r="H19" s="132"/>
      <c r="I19" s="132">
        <f t="shared" si="0"/>
        <v>0</v>
      </c>
      <c r="J19" s="177">
        <v>15</v>
      </c>
      <c r="K19" s="131">
        <f t="shared" si="1"/>
        <v>0</v>
      </c>
      <c r="L19" s="131">
        <f t="shared" si="2"/>
        <v>0</v>
      </c>
      <c r="M19" s="132"/>
      <c r="N19" s="131"/>
      <c r="O19" s="131"/>
      <c r="P19" s="132"/>
      <c r="Q19" s="132">
        <v>100</v>
      </c>
      <c r="R19" s="132">
        <v>0</v>
      </c>
    </row>
    <row r="20" spans="2:20" ht="91.5" customHeight="1" x14ac:dyDescent="0.3">
      <c r="B20" s="319" t="s">
        <v>450</v>
      </c>
      <c r="C20" s="79" t="s">
        <v>404</v>
      </c>
      <c r="D20" s="59" t="s">
        <v>324</v>
      </c>
      <c r="E20" s="9" t="s">
        <v>412</v>
      </c>
      <c r="F20" s="418"/>
      <c r="G20" s="425"/>
      <c r="H20" s="132"/>
      <c r="I20" s="132">
        <f t="shared" si="0"/>
        <v>0</v>
      </c>
      <c r="J20" s="177">
        <v>15</v>
      </c>
      <c r="K20" s="131">
        <f t="shared" si="1"/>
        <v>0</v>
      </c>
      <c r="L20" s="131">
        <f t="shared" si="2"/>
        <v>0</v>
      </c>
      <c r="M20" s="132"/>
      <c r="N20" s="131"/>
      <c r="O20" s="131"/>
      <c r="P20" s="132"/>
      <c r="Q20" s="132">
        <v>100</v>
      </c>
      <c r="R20" s="132">
        <v>0</v>
      </c>
    </row>
    <row r="21" spans="2:20" ht="58.5" customHeight="1" x14ac:dyDescent="0.3">
      <c r="B21" s="319" t="s">
        <v>451</v>
      </c>
      <c r="C21" s="270" t="s">
        <v>289</v>
      </c>
      <c r="D21" s="271" t="s">
        <v>289</v>
      </c>
      <c r="E21" s="9" t="s">
        <v>280</v>
      </c>
      <c r="F21" s="418"/>
      <c r="G21" s="425"/>
      <c r="H21" s="132"/>
      <c r="I21" s="132">
        <f t="shared" si="0"/>
        <v>0</v>
      </c>
      <c r="J21" s="177">
        <v>15</v>
      </c>
      <c r="K21" s="131">
        <f t="shared" si="1"/>
        <v>0</v>
      </c>
      <c r="L21" s="131">
        <f t="shared" si="2"/>
        <v>0</v>
      </c>
      <c r="M21" s="132"/>
      <c r="N21" s="131"/>
      <c r="O21" s="131"/>
      <c r="P21" s="132"/>
      <c r="Q21" s="132">
        <v>100</v>
      </c>
      <c r="R21" s="132">
        <v>0</v>
      </c>
    </row>
    <row r="22" spans="2:20" ht="69.75" customHeight="1" x14ac:dyDescent="0.3">
      <c r="B22" s="319" t="s">
        <v>452</v>
      </c>
      <c r="C22" s="274" t="s">
        <v>405</v>
      </c>
      <c r="D22" s="275" t="s">
        <v>406</v>
      </c>
      <c r="E22" s="9" t="s">
        <v>413</v>
      </c>
      <c r="F22" s="418"/>
      <c r="G22" s="425"/>
      <c r="H22" s="132"/>
      <c r="I22" s="132">
        <f t="shared" si="0"/>
        <v>0</v>
      </c>
      <c r="J22" s="177">
        <v>15</v>
      </c>
      <c r="K22" s="131">
        <f t="shared" si="1"/>
        <v>0</v>
      </c>
      <c r="L22" s="131">
        <f t="shared" si="2"/>
        <v>0</v>
      </c>
      <c r="M22" s="132"/>
      <c r="N22" s="131"/>
      <c r="O22" s="131"/>
      <c r="P22" s="132"/>
      <c r="Q22" s="132">
        <v>100</v>
      </c>
      <c r="R22" s="132">
        <v>0</v>
      </c>
    </row>
    <row r="23" spans="2:20" ht="62.25" customHeight="1" x14ac:dyDescent="0.3">
      <c r="B23" s="321" t="s">
        <v>453</v>
      </c>
      <c r="C23" s="261" t="s">
        <v>407</v>
      </c>
      <c r="D23" s="224" t="s">
        <v>408</v>
      </c>
      <c r="E23" s="9" t="s">
        <v>520</v>
      </c>
      <c r="F23" s="418"/>
      <c r="G23" s="425"/>
      <c r="H23" s="132"/>
      <c r="I23" s="132">
        <f t="shared" si="0"/>
        <v>0</v>
      </c>
      <c r="J23" s="177">
        <v>5</v>
      </c>
      <c r="K23" s="131">
        <f t="shared" si="1"/>
        <v>0</v>
      </c>
      <c r="L23" s="131">
        <f t="shared" si="2"/>
        <v>0</v>
      </c>
      <c r="M23" s="132"/>
      <c r="N23" s="131"/>
      <c r="O23" s="131"/>
      <c r="P23" s="132"/>
      <c r="Q23" s="132">
        <v>100</v>
      </c>
      <c r="R23" s="132">
        <v>0</v>
      </c>
    </row>
    <row r="24" spans="2:20" ht="24" customHeight="1" x14ac:dyDescent="0.3">
      <c r="B24" s="191"/>
      <c r="C24" s="169"/>
      <c r="D24" s="169"/>
      <c r="E24" s="169"/>
      <c r="F24" s="229"/>
      <c r="G24" s="467"/>
      <c r="H24" s="178">
        <v>50</v>
      </c>
      <c r="I24" s="222">
        <f>SUM(I14:I23)</f>
        <v>0</v>
      </c>
      <c r="J24" s="395">
        <f>SUM(J14:J23)</f>
        <v>100</v>
      </c>
      <c r="K24" s="285">
        <f>SUM(K14:K23)</f>
        <v>0</v>
      </c>
      <c r="L24" s="396"/>
      <c r="O24" s="396"/>
      <c r="P24" s="396"/>
      <c r="Q24" s="396"/>
      <c r="R24" s="396"/>
      <c r="S24" s="396"/>
      <c r="T24" s="396"/>
    </row>
    <row r="25" spans="2:20" ht="70.5" customHeight="1" x14ac:dyDescent="0.3">
      <c r="B25" s="328" t="s">
        <v>454</v>
      </c>
      <c r="C25" s="282" t="s">
        <v>414</v>
      </c>
      <c r="D25" s="283" t="s">
        <v>414</v>
      </c>
      <c r="E25" s="44" t="s">
        <v>515</v>
      </c>
      <c r="F25" s="153" t="str">
        <f>IF(F26="","",IF(H25&lt;N25,"Non-Compliant",IF(OR(H25&gt;M25,H25=M25),"Compliant","Partially Compliant")))</f>
        <v/>
      </c>
      <c r="G25" s="468"/>
      <c r="H25" s="183">
        <f>(I27/H27)*100</f>
        <v>0</v>
      </c>
      <c r="I25" s="132"/>
      <c r="J25" s="132"/>
      <c r="K25" s="132"/>
      <c r="L25" s="132"/>
      <c r="M25" s="221">
        <v>90</v>
      </c>
      <c r="N25" s="221">
        <v>75</v>
      </c>
      <c r="O25" s="132"/>
      <c r="P25" s="132"/>
      <c r="Q25" s="132">
        <v>100</v>
      </c>
      <c r="R25" s="132">
        <v>0</v>
      </c>
    </row>
    <row r="26" spans="2:20" ht="93" customHeight="1" x14ac:dyDescent="0.3">
      <c r="B26" s="332"/>
      <c r="C26" s="262" t="s">
        <v>415</v>
      </c>
      <c r="D26" s="60" t="s">
        <v>415</v>
      </c>
      <c r="E26" s="9" t="s">
        <v>281</v>
      </c>
      <c r="F26" s="446"/>
      <c r="G26" s="469"/>
      <c r="H26" s="132"/>
      <c r="I26" s="132">
        <f>(H27*(K26/100))*J26/100</f>
        <v>0</v>
      </c>
      <c r="J26" s="177">
        <v>100</v>
      </c>
      <c r="K26" s="131">
        <f>SUMIF($M$3:$R$3,L26,M26:R26)</f>
        <v>0</v>
      </c>
      <c r="L26" s="131">
        <f>IF(F26="Compliant",1,IF(F26="Partially Compliant",2,IF(F26="Non-Compliant",3,IF(F26="Not Applicable",4,IF(F26="Yes",5,IF(F26="No",6,0))))))</f>
        <v>0</v>
      </c>
      <c r="M26" s="132"/>
      <c r="N26" s="131"/>
      <c r="O26" s="131"/>
      <c r="P26" s="132"/>
      <c r="Q26" s="132">
        <v>100</v>
      </c>
      <c r="R26" s="132">
        <v>0</v>
      </c>
    </row>
    <row r="27" spans="2:20" ht="15" customHeight="1" x14ac:dyDescent="0.3">
      <c r="B27" s="103"/>
      <c r="C27" s="37"/>
      <c r="D27" s="169"/>
      <c r="E27" s="169"/>
      <c r="F27" s="223"/>
      <c r="G27" s="470"/>
      <c r="H27" s="178">
        <v>10</v>
      </c>
      <c r="I27" s="132">
        <f>I26</f>
        <v>0</v>
      </c>
      <c r="J27" s="177">
        <f>J26</f>
        <v>100</v>
      </c>
      <c r="K27" s="131"/>
      <c r="L27" s="131"/>
      <c r="M27" s="132"/>
      <c r="N27" s="131"/>
      <c r="O27" s="131"/>
      <c r="P27" s="132"/>
      <c r="Q27" s="132"/>
      <c r="R27" s="132"/>
      <c r="S27" s="396"/>
    </row>
    <row r="28" spans="2:20" ht="78.75" customHeight="1" x14ac:dyDescent="0.3">
      <c r="B28" s="335" t="s">
        <v>565</v>
      </c>
      <c r="C28" s="523" t="s">
        <v>566</v>
      </c>
      <c r="D28" s="495" t="s">
        <v>566</v>
      </c>
      <c r="E28" s="44" t="s">
        <v>516</v>
      </c>
      <c r="F28" s="153" t="str">
        <f>IF(F29="","",IF(H28&lt;N28,"Non-Compliant",IF(OR(H28&gt;M28,H28=M28),"Compliant","Partially Compliant")))</f>
        <v/>
      </c>
      <c r="G28" s="468"/>
      <c r="H28" s="183">
        <f>(I30/H30)*100</f>
        <v>0</v>
      </c>
      <c r="I28" s="132"/>
      <c r="J28" s="177"/>
      <c r="K28" s="131"/>
      <c r="L28" s="131"/>
      <c r="M28" s="221">
        <v>90</v>
      </c>
      <c r="N28" s="221">
        <v>75</v>
      </c>
      <c r="O28" s="131"/>
      <c r="P28" s="132"/>
      <c r="Q28" s="132">
        <v>100</v>
      </c>
      <c r="R28" s="132">
        <v>0</v>
      </c>
      <c r="S28" s="396"/>
    </row>
    <row r="29" spans="2:20" ht="92.25" customHeight="1" x14ac:dyDescent="0.3">
      <c r="B29" s="332" t="s">
        <v>455</v>
      </c>
      <c r="C29" s="524"/>
      <c r="D29" s="496"/>
      <c r="E29" s="9" t="s">
        <v>456</v>
      </c>
      <c r="F29" s="446"/>
      <c r="G29" s="468"/>
      <c r="H29" s="132"/>
      <c r="I29" s="132">
        <f>(H30*(K29/100))*J29/100</f>
        <v>0</v>
      </c>
      <c r="J29" s="177">
        <v>100</v>
      </c>
      <c r="K29" s="131">
        <f>SUMIF($M$3:$R$3,L29,M29:R29)</f>
        <v>0</v>
      </c>
      <c r="L29" s="131">
        <f>IF(F29="Compliant",1,IF(F29="Partially Compliant",2,IF(F29="Non-Compliant",3,IF(F29="Not Applicable",4,IF(F29="Yes",5,IF(F29="No",6,0))))))</f>
        <v>0</v>
      </c>
      <c r="M29" s="132"/>
      <c r="N29" s="131"/>
      <c r="O29" s="131"/>
      <c r="P29" s="132"/>
      <c r="Q29" s="132">
        <v>100</v>
      </c>
      <c r="R29" s="132">
        <v>0</v>
      </c>
      <c r="S29" s="396"/>
    </row>
    <row r="30" spans="2:20" ht="16.5" hidden="1" customHeight="1" x14ac:dyDescent="0.3">
      <c r="B30" s="258"/>
      <c r="C30" s="37"/>
      <c r="D30" s="258"/>
      <c r="E30" s="258"/>
      <c r="F30" s="259"/>
      <c r="G30" s="471">
        <v>1</v>
      </c>
      <c r="H30" s="178">
        <v>20</v>
      </c>
      <c r="I30" s="133">
        <f>I29</f>
        <v>0</v>
      </c>
      <c r="J30" s="133">
        <f>J29</f>
        <v>100</v>
      </c>
      <c r="K30" s="133">
        <f>K26</f>
        <v>0</v>
      </c>
      <c r="L30" s="131"/>
      <c r="M30" s="132"/>
      <c r="N30" s="131"/>
      <c r="O30" s="131"/>
      <c r="P30" s="132"/>
      <c r="Q30" s="132">
        <v>100</v>
      </c>
      <c r="R30" s="132">
        <v>0</v>
      </c>
      <c r="S30" s="396"/>
    </row>
    <row r="31" spans="2:20" ht="16.5" customHeight="1" x14ac:dyDescent="0.3">
      <c r="B31" s="176"/>
      <c r="C31" s="176"/>
      <c r="D31" s="176"/>
      <c r="E31" s="176"/>
      <c r="F31" s="20"/>
      <c r="G31" s="472"/>
      <c r="H31" s="280">
        <f>SUM(H30,H24,H12,H27)</f>
        <v>100</v>
      </c>
      <c r="I31" s="133"/>
      <c r="J31" s="133"/>
      <c r="K31" s="133"/>
      <c r="L31" s="131"/>
      <c r="M31" s="132"/>
      <c r="N31" s="131"/>
      <c r="O31" s="131"/>
      <c r="P31" s="132"/>
      <c r="Q31" s="132"/>
      <c r="R31" s="132"/>
      <c r="S31" s="396"/>
    </row>
    <row r="32" spans="2:20" ht="25.5" customHeight="1" x14ac:dyDescent="0.3">
      <c r="B32" s="322" t="s">
        <v>129</v>
      </c>
      <c r="C32" s="26"/>
      <c r="D32" s="230" t="s">
        <v>174</v>
      </c>
      <c r="E32" s="412" t="s">
        <v>577</v>
      </c>
      <c r="F32" s="207" t="str">
        <f>IF(H32=0,"",IF(H32&lt;N32,"Non-Compliant",IF(H32&gt;M32,"Compliant","Partially Compliant")))</f>
        <v/>
      </c>
      <c r="G32" s="341" t="s">
        <v>174</v>
      </c>
      <c r="H32" s="281">
        <f>(SUM(I30,I24,I12,I27))</f>
        <v>0</v>
      </c>
      <c r="M32" s="221">
        <v>90</v>
      </c>
      <c r="N32" s="221">
        <v>75</v>
      </c>
      <c r="O32" s="131">
        <v>0</v>
      </c>
      <c r="P32" s="132">
        <v>100</v>
      </c>
    </row>
    <row r="33" spans="2:7" x14ac:dyDescent="0.3">
      <c r="B33" s="563" t="s">
        <v>20</v>
      </c>
      <c r="C33" s="564"/>
      <c r="D33" s="63"/>
      <c r="G33" s="465"/>
    </row>
  </sheetData>
  <sheetProtection algorithmName="SHA-512" hashValue="uYRNW7oG3owxGJubpypaVH2qpNZoU4Uj0ihBWRMcTV3BZvsPZLKvPG5hz9Engs8UfEpKEnXnvyWgImPUZ1VNlg==" saltValue="hlLc5Cg7vJvzxwNouwP3yA==" spinCount="100000" sheet="1" objects="1" scenarios="1" formatRows="0" selectLockedCells="1"/>
  <mergeCells count="6">
    <mergeCell ref="B33:C33"/>
    <mergeCell ref="C28:C29"/>
    <mergeCell ref="D28:D29"/>
    <mergeCell ref="G2:G3"/>
    <mergeCell ref="B2:C2"/>
    <mergeCell ref="B5:F5"/>
  </mergeCells>
  <conditionalFormatting sqref="F32">
    <cfRule type="containsBlanks" dxfId="19" priority="1">
      <formula>LEN(TRIM(F32))=0</formula>
    </cfRule>
    <cfRule type="containsText" dxfId="18" priority="23" operator="containsText" text="Non-Compliant">
      <formula>NOT(ISERROR(SEARCH("Non-Compliant",F32)))</formula>
    </cfRule>
    <cfRule type="containsText" dxfId="17" priority="24" operator="containsText" text="Partially Compliant">
      <formula>NOT(ISERROR(SEARCH("Partially Compliant",F32)))</formula>
    </cfRule>
    <cfRule type="containsText" dxfId="16" priority="25" operator="containsText" text="Compliant">
      <formula>NOT(ISERROR(SEARCH("Compliant",F32)))</formula>
    </cfRule>
  </conditionalFormatting>
  <conditionalFormatting sqref="F6">
    <cfRule type="containsText" dxfId="15" priority="14" operator="containsText" text="Partially Compliant">
      <formula>NOT(ISERROR(SEARCH("Partially Compliant",F6)))</formula>
    </cfRule>
    <cfRule type="containsBlanks" dxfId="14" priority="15">
      <formula>LEN(TRIM(F6))=0</formula>
    </cfRule>
    <cfRule type="containsText" dxfId="13" priority="16" operator="containsText" text="Non-Compliant">
      <formula>NOT(ISERROR(SEARCH("Non-Compliant",F6)))</formula>
    </cfRule>
    <cfRule type="containsText" dxfId="12" priority="17" operator="containsText" text="Compliant">
      <formula>NOT(ISERROR(SEARCH("Compliant",F6)))</formula>
    </cfRule>
  </conditionalFormatting>
  <conditionalFormatting sqref="F13">
    <cfRule type="containsText" dxfId="11" priority="10" operator="containsText" text="Partially Compliant">
      <formula>NOT(ISERROR(SEARCH("Partially Compliant",F13)))</formula>
    </cfRule>
    <cfRule type="containsBlanks" dxfId="10" priority="11">
      <formula>LEN(TRIM(F13))=0</formula>
    </cfRule>
    <cfRule type="containsText" dxfId="9" priority="12" operator="containsText" text="Non-Compliant">
      <formula>NOT(ISERROR(SEARCH("Non-Compliant",F13)))</formula>
    </cfRule>
    <cfRule type="containsText" dxfId="8" priority="13" operator="containsText" text="Compliant">
      <formula>NOT(ISERROR(SEARCH("Compliant",F13)))</formula>
    </cfRule>
  </conditionalFormatting>
  <conditionalFormatting sqref="F25">
    <cfRule type="containsText" dxfId="7" priority="6" operator="containsText" text="Partially Compliant">
      <formula>NOT(ISERROR(SEARCH("Partially Compliant",F25)))</formula>
    </cfRule>
    <cfRule type="containsBlanks" dxfId="6" priority="7">
      <formula>LEN(TRIM(F25))=0</formula>
    </cfRule>
    <cfRule type="containsText" dxfId="5" priority="8" operator="containsText" text="Non-Compliant">
      <formula>NOT(ISERROR(SEARCH("Non-Compliant",F25)))</formula>
    </cfRule>
    <cfRule type="containsText" dxfId="4" priority="9" operator="containsText" text="Compliant">
      <formula>NOT(ISERROR(SEARCH("Compliant",F25)))</formula>
    </cfRule>
  </conditionalFormatting>
  <conditionalFormatting sqref="F28">
    <cfRule type="containsText" dxfId="3" priority="2" operator="containsText" text="Partially Compliant">
      <formula>NOT(ISERROR(SEARCH("Partially Compliant",F28)))</formula>
    </cfRule>
    <cfRule type="containsBlanks" dxfId="2" priority="3">
      <formula>LEN(TRIM(F28))=0</formula>
    </cfRule>
    <cfRule type="containsText" dxfId="1" priority="4" operator="containsText" text="Non-Compliant">
      <formula>NOT(ISERROR(SEARCH("Non-Compliant",F28)))</formula>
    </cfRule>
    <cfRule type="containsText" dxfId="0" priority="5" operator="containsText" text="Compliant">
      <formula>NOT(ISERROR(SEARCH("Compliant",F28)))</formula>
    </cfRule>
  </conditionalFormatting>
  <pageMargins left="0.70866141732283472" right="0.70866141732283472" top="0.19685039370078741" bottom="0" header="0.31496062992125984" footer="0.31496062992125984"/>
  <pageSetup paperSize="8" scale="63"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list'!$C$3:$C$5</xm:f>
          </x14:formula1>
          <xm:sqref>F7:F11 F14:F23 F26:F27 F29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
  <sheetViews>
    <sheetView workbookViewId="0">
      <selection activeCell="G31" sqref="G31"/>
    </sheetView>
  </sheetViews>
  <sheetFormatPr defaultRowHeight="14" x14ac:dyDescent="0.3"/>
  <cols>
    <col min="1" max="1" width="21.33203125" customWidth="1"/>
    <col min="2" max="2" width="9.75" customWidth="1"/>
    <col min="3" max="3" width="17.83203125" customWidth="1"/>
  </cols>
  <sheetData>
    <row r="2" spans="1:3" x14ac:dyDescent="0.3">
      <c r="A2" s="11"/>
      <c r="B2" s="11"/>
      <c r="C2" s="11" t="s">
        <v>39</v>
      </c>
    </row>
    <row r="3" spans="1:3" x14ac:dyDescent="0.3">
      <c r="A3" s="11"/>
      <c r="B3" s="11"/>
      <c r="C3" s="11" t="s">
        <v>5</v>
      </c>
    </row>
    <row r="4" spans="1:3" x14ac:dyDescent="0.3">
      <c r="A4" s="11"/>
      <c r="B4" s="11"/>
      <c r="C4" s="11" t="s">
        <v>41</v>
      </c>
    </row>
    <row r="5" spans="1:3" x14ac:dyDescent="0.3">
      <c r="A5" s="11"/>
      <c r="B5" s="11"/>
      <c r="C5" s="11" t="s">
        <v>43</v>
      </c>
    </row>
    <row r="6" spans="1:3" x14ac:dyDescent="0.3">
      <c r="A6" s="11"/>
      <c r="B6" s="11"/>
      <c r="C6" s="11"/>
    </row>
    <row r="7" spans="1:3" x14ac:dyDescent="0.3">
      <c r="A7" s="11"/>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3dc44bcc-6db4-418b-9a53-ab6b6d618e2a">HPVID-2112779548-529</_dlc_DocId>
    <_dlc_DocIdUrl xmlns="3dc44bcc-6db4-418b-9a53-ab6b6d618e2a">
      <Url>https://pulse.hpv.org.au/TeamSites/HSC/_layouts/15/DocIdRedir.aspx?ID=HPVID-2112779548-529</Url>
      <Description>HPVID-2112779548-529</Description>
    </_dlc_DocIdUrl>
    <n3529834cd534703a30b93b59049dc5c xmlns="82b0f676-e68d-4290-a9ca-8f46bb3b0618">
      <Terms xmlns="http://schemas.microsoft.com/office/infopath/2007/PartnerControls">
        <TermInfo xmlns="http://schemas.microsoft.com/office/infopath/2007/PartnerControls">
          <TermName xmlns="http://schemas.microsoft.com/office/infopath/2007/PartnerControls">September</TermName>
          <TermId xmlns="http://schemas.microsoft.com/office/infopath/2007/PartnerControls">904032a9-7627-465a-a4b6-fc8554746e47</TermId>
        </TermInfo>
      </Terms>
    </n3529834cd534703a30b93b59049dc5c>
    <g8a42ccb978b4130b47042a4d0600f5d xmlns="82b0f676-e68d-4290-a9ca-8f46bb3b0618">
      <Terms xmlns="http://schemas.microsoft.com/office/infopath/2007/PartnerControls">
        <TermInfo xmlns="http://schemas.microsoft.com/office/infopath/2007/PartnerControls">
          <TermName xmlns="http://schemas.microsoft.com/office/infopath/2007/PartnerControls">Database</TermName>
          <TermId xmlns="http://schemas.microsoft.com/office/infopath/2007/PartnerControls">b78a656f-8ce4-4ab8-ba2c-b60c53079c05</TermId>
        </TermInfo>
      </Terms>
    </g8a42ccb978b4130b47042a4d0600f5d>
    <ib6ea8acb0cd442e88103ee2ad745ee2 xmlns="82b0f676-e68d-4290-a9ca-8f46bb3b0618">
      <Terms xmlns="http://schemas.microsoft.com/office/infopath/2007/PartnerControls">
        <TermInfo xmlns="http://schemas.microsoft.com/office/infopath/2007/PartnerControls">
          <TermName xmlns="http://schemas.microsoft.com/office/infopath/2007/PartnerControls">2018</TermName>
          <TermId xmlns="http://schemas.microsoft.com/office/infopath/2007/PartnerControls">46c0a585-743b-4732-869b-a09eea9b97a3</TermId>
        </TermInfo>
      </Terms>
    </ib6ea8acb0cd442e88103ee2ad745ee2>
    <pd46da736b3c41179fee78cb36ee24cf xmlns="82b0f676-e68d-4290-a9ca-8f46bb3b0618">
      <Terms xmlns="http://schemas.microsoft.com/office/infopath/2007/PartnerControls">
        <TermInfo xmlns="http://schemas.microsoft.com/office/infopath/2007/PartnerControls">
          <TermName xmlns="http://schemas.microsoft.com/office/infopath/2007/PartnerControls">Audit Program</TermName>
          <TermId xmlns="http://schemas.microsoft.com/office/infopath/2007/PartnerControls">f7a535a9-6060-4968-a817-d66de21af921</TermId>
        </TermInfo>
      </Terms>
    </pd46da736b3c41179fee78cb36ee24cf>
    <Financial_x0020_Year xmlns="3dc44bcc-6db4-418b-9a53-ab6b6d618e2a" xsi:nil="true"/>
    <HSC_x0020_Area xmlns="d93fde95-ed70-47d2-9e75-7f4b0e4ec02a" xsi:nil="true"/>
    <TaxCatchAll xmlns="82b0f676-e68d-4290-a9ca-8f46bb3b0618">
      <Value>491</Value>
      <Value>540</Value>
      <Value>352</Value>
      <Value>79</Value>
      <Value>111</Value>
      <Value>406</Value>
    </TaxCatchAll>
    <p70082fc5ec2467aaf39902518a9bd80 xmlns="3dc44bcc-6db4-418b-9a53-ab6b6d618e2a">
      <Terms xmlns="http://schemas.microsoft.com/office/infopath/2007/PartnerControls">
        <TermInfo xmlns="http://schemas.microsoft.com/office/infopath/2007/PartnerControls">
          <TermName xmlns="http://schemas.microsoft.com/office/infopath/2007/PartnerControls">Protected: For Official Use Only</TermName>
          <TermId xmlns="http://schemas.microsoft.com/office/infopath/2007/PartnerControls">74f9d3ed-30bf-4d9c-8778-451f3f9dba02</TermId>
        </TermInfo>
      </Terms>
    </p70082fc5ec2467aaf39902518a9bd80>
  </documentManagement>
</p:properties>
</file>

<file path=customXml/item4.xml><?xml version="1.0" encoding="utf-8"?>
<ct:contentTypeSchema xmlns:ct="http://schemas.microsoft.com/office/2006/metadata/contentType" xmlns:ma="http://schemas.microsoft.com/office/2006/metadata/properties/metaAttributes" ct:_="" ma:_="" ma:contentTypeName="Health Service Compliance document" ma:contentTypeID="0x010100455CB1ADC11A1E41A879700D5FC0231800E3202DD9337BF24DA2FB608A6EFE16C502005B80C3D69832DA41B5526C117BFFF59F" ma:contentTypeVersion="28" ma:contentTypeDescription="" ma:contentTypeScope="" ma:versionID="535df0c98bfa81366d0e9d0eace2128d">
  <xsd:schema xmlns:xsd="http://www.w3.org/2001/XMLSchema" xmlns:xs="http://www.w3.org/2001/XMLSchema" xmlns:p="http://schemas.microsoft.com/office/2006/metadata/properties" xmlns:ns2="82b0f676-e68d-4290-a9ca-8f46bb3b0618" xmlns:ns3="3dc44bcc-6db4-418b-9a53-ab6b6d618e2a" xmlns:ns4="d93fde95-ed70-47d2-9e75-7f4b0e4ec02a" targetNamespace="http://schemas.microsoft.com/office/2006/metadata/properties" ma:root="true" ma:fieldsID="ce66d471f51e660bb64e68936d508a39" ns2:_="" ns3:_="" ns4:_="">
    <xsd:import namespace="82b0f676-e68d-4290-a9ca-8f46bb3b0618"/>
    <xsd:import namespace="3dc44bcc-6db4-418b-9a53-ab6b6d618e2a"/>
    <xsd:import namespace="d93fde95-ed70-47d2-9e75-7f4b0e4ec02a"/>
    <xsd:element name="properties">
      <xsd:complexType>
        <xsd:sequence>
          <xsd:element name="documentManagement">
            <xsd:complexType>
              <xsd:all>
                <xsd:element ref="ns3:Financial_x0020_Year" minOccurs="0"/>
                <xsd:element ref="ns2:g8a42ccb978b4130b47042a4d0600f5d" minOccurs="0"/>
                <xsd:element ref="ns2:TaxCatchAll" minOccurs="0"/>
                <xsd:element ref="ns2:TaxCatchAllLabel" minOccurs="0"/>
                <xsd:element ref="ns2:pd46da736b3c41179fee78cb36ee24cf" minOccurs="0"/>
                <xsd:element ref="ns2:n3529834cd534703a30b93b59049dc5c" minOccurs="0"/>
                <xsd:element ref="ns2:ib6ea8acb0cd442e88103ee2ad745ee2" minOccurs="0"/>
                <xsd:element ref="ns3:_dlc_DocId" minOccurs="0"/>
                <xsd:element ref="ns3:_dlc_DocIdUrl" minOccurs="0"/>
                <xsd:element ref="ns3:_dlc_DocIdPersistId" minOccurs="0"/>
                <xsd:element ref="ns4:HSC_x0020_Area" minOccurs="0"/>
                <xsd:element ref="ns3:p70082fc5ec2467aaf39902518a9bd8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b0f676-e68d-4290-a9ca-8f46bb3b0618" elementFormDefault="qualified">
    <xsd:import namespace="http://schemas.microsoft.com/office/2006/documentManagement/types"/>
    <xsd:import namespace="http://schemas.microsoft.com/office/infopath/2007/PartnerControls"/>
    <xsd:element name="g8a42ccb978b4130b47042a4d0600f5d" ma:index="7" ma:taxonomy="true" ma:internalName="g8a42ccb978b4130b47042a4d0600f5d" ma:taxonomyFieldName="Document_x0020_Type" ma:displayName="Document Type" ma:readOnly="false" ma:default="" ma:fieldId="{08a42ccb-978b-4130-b470-42a4d0600f5d}" ma:sspId="1f0a6e5b-d590-4a96-9c1f-18b1a60012cf" ma:termSetId="c0a3ef93-f90d-4e5c-b6ab-4954f164e09a" ma:anchorId="00000000-0000-0000-0000-000000000000" ma:open="false" ma:isKeyword="false">
      <xsd:complexType>
        <xsd:sequence>
          <xsd:element ref="pc:Terms" minOccurs="0" maxOccurs="1"/>
        </xsd:sequence>
      </xsd:complexType>
    </xsd:element>
    <xsd:element name="TaxCatchAll" ma:index="8" nillable="true" ma:displayName="Taxonomy Catch All Column" ma:description="" ma:hidden="true" ma:list="{e141c4c9-5eed-4390-9ed3-50d49d219270}" ma:internalName="TaxCatchAll" ma:showField="CatchAllData" ma:web="3dc44bcc-6db4-418b-9a53-ab6b6d618e2a">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e141c4c9-5eed-4390-9ed3-50d49d219270}" ma:internalName="TaxCatchAllLabel" ma:readOnly="true" ma:showField="CatchAllDataLabel" ma:web="3dc44bcc-6db4-418b-9a53-ab6b6d618e2a">
      <xsd:complexType>
        <xsd:complexContent>
          <xsd:extension base="dms:MultiChoiceLookup">
            <xsd:sequence>
              <xsd:element name="Value" type="dms:Lookup" maxOccurs="unbounded" minOccurs="0" nillable="true"/>
            </xsd:sequence>
          </xsd:extension>
        </xsd:complexContent>
      </xsd:complexType>
    </xsd:element>
    <xsd:element name="pd46da736b3c41179fee78cb36ee24cf" ma:index="11" ma:taxonomy="true" ma:internalName="pd46da736b3c41179fee78cb36ee24cf" ma:taxonomyFieldName="Topic" ma:displayName="Topic" ma:readOnly="false" ma:default="" ma:fieldId="{9d46da73-6b3c-4117-9fee-78cb36ee24cf}" ma:sspId="1f0a6e5b-d590-4a96-9c1f-18b1a60012cf" ma:termSetId="52be968f-fefa-46d4-a228-a749c8578fe7" ma:anchorId="00000000-0000-0000-0000-000000000000" ma:open="false" ma:isKeyword="false">
      <xsd:complexType>
        <xsd:sequence>
          <xsd:element ref="pc:Terms" minOccurs="0" maxOccurs="1"/>
        </xsd:sequence>
      </xsd:complexType>
    </xsd:element>
    <xsd:element name="n3529834cd534703a30b93b59049dc5c" ma:index="13" nillable="true" ma:taxonomy="true" ma:internalName="n3529834cd534703a30b93b59049dc5c" ma:taxonomyFieldName="Month" ma:displayName="Month" ma:default="" ma:fieldId="{73529834-cd53-4703-a30b-93b59049dc5c}" ma:sspId="1f0a6e5b-d590-4a96-9c1f-18b1a60012cf" ma:termSetId="d2747fcc-3858-433a-96cf-3aba75b162b6" ma:anchorId="00000000-0000-0000-0000-000000000000" ma:open="false" ma:isKeyword="false">
      <xsd:complexType>
        <xsd:sequence>
          <xsd:element ref="pc:Terms" minOccurs="0" maxOccurs="1"/>
        </xsd:sequence>
      </xsd:complexType>
    </xsd:element>
    <xsd:element name="ib6ea8acb0cd442e88103ee2ad745ee2" ma:index="15" nillable="true" ma:taxonomy="true" ma:internalName="ib6ea8acb0cd442e88103ee2ad745ee2" ma:taxonomyFieldName="Year" ma:displayName="Year" ma:default="" ma:fieldId="{2b6ea8ac-b0cd-442e-8810-3ee2ad745ee2}" ma:sspId="1f0a6e5b-d590-4a96-9c1f-18b1a60012cf" ma:termSetId="7dfce971-7fd6-4de6-b6f7-bd5ad93705dc"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dc44bcc-6db4-418b-9a53-ab6b6d618e2a" elementFormDefault="qualified">
    <xsd:import namespace="http://schemas.microsoft.com/office/2006/documentManagement/types"/>
    <xsd:import namespace="http://schemas.microsoft.com/office/infopath/2007/PartnerControls"/>
    <xsd:element name="Financial_x0020_Year" ma:index="6" nillable="true" ma:displayName="Financial Year" ma:description="Financial Year" ma:format="Dropdown" ma:internalName="Financial_x0020_Year">
      <xsd:simpleType>
        <xsd:restriction base="dms:Choice">
          <xsd:enumeration value="FY06-07"/>
          <xsd:enumeration value="FY07-08"/>
          <xsd:enumeration value="FY08-09"/>
          <xsd:enumeration value="FY09-10"/>
          <xsd:enumeration value="FY10-11"/>
          <xsd:enumeration value="FY11-12"/>
          <xsd:enumeration value="FY12-13"/>
          <xsd:enumeration value="FY13-14"/>
          <xsd:enumeration value="FY14-15"/>
          <xsd:enumeration value="FY15-16"/>
          <xsd:enumeration value="FY16-17"/>
          <xsd:enumeration value="FY17-18"/>
          <xsd:enumeration value="FY18-19"/>
          <xsd:enumeration value="FY19-20"/>
          <xsd:enumeration value="FY20-21"/>
          <xsd:enumeration value="FY21-22"/>
          <xsd:enumeration value="FY22-23"/>
          <xsd:enumeration value="FY23-24"/>
          <xsd:enumeration value="FY24-25"/>
          <xsd:enumeration value="FY25-26"/>
          <xsd:enumeration value="FY26-27"/>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p70082fc5ec2467aaf39902518a9bd80" ma:index="23" ma:taxonomy="true" ma:internalName="p70082fc5ec2467aaf39902518a9bd80" ma:taxonomyFieldName="Data_x0020_Classification" ma:displayName="Data Classification" ma:default="406;#Protected|1f85e48e-b48e-4821-a51d-bcfd6c7a74a4" ma:fieldId="{970082fc-5ec2-467a-af39-902518a9bd80}" ma:sspId="1f0a6e5b-d590-4a96-9c1f-18b1a60012cf" ma:termSetId="c83e65ac-59b7-4861-bf26-224107c1ee8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93fde95-ed70-47d2-9e75-7f4b0e4ec02a" elementFormDefault="qualified">
    <xsd:import namespace="http://schemas.microsoft.com/office/2006/documentManagement/types"/>
    <xsd:import namespace="http://schemas.microsoft.com/office/infopath/2007/PartnerControls"/>
    <xsd:element name="HSC_x0020_Area" ma:index="22" nillable="true" ma:displayName="HSC Area" ma:description="Which is the workstream this documents is under?" ma:format="Dropdown" ma:internalName="HSC_x0020_Area">
      <xsd:simpleType>
        <xsd:restriction base="dms:Choice">
          <xsd:enumeration value="Access &amp; participation"/>
          <xsd:enumeration value="Compliance Framework"/>
          <xsd:enumeration value="Compliance Monitoring"/>
          <xsd:enumeration value="Gazetted Policies"/>
          <xsd:enumeration value="General"/>
          <xsd:enumeration value="Non-mandated compliance"/>
          <xsd:enumeration value="Resources"/>
          <xsd:enumeration value="Support &amp; Preven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1f0a6e5b-d590-4a96-9c1f-18b1a60012cf" ContentTypeId="0x010100455CB1ADC11A1E41A879700D5FC02318" PreviousValue="false"/>
</file>

<file path=customXml/itemProps1.xml><?xml version="1.0" encoding="utf-8"?>
<ds:datastoreItem xmlns:ds="http://schemas.openxmlformats.org/officeDocument/2006/customXml" ds:itemID="{7FD8BF58-8246-4A78-885C-0E0AC4528EB7}">
  <ds:schemaRefs>
    <ds:schemaRef ds:uri="http://schemas.microsoft.com/sharepoint/events"/>
  </ds:schemaRefs>
</ds:datastoreItem>
</file>

<file path=customXml/itemProps2.xml><?xml version="1.0" encoding="utf-8"?>
<ds:datastoreItem xmlns:ds="http://schemas.openxmlformats.org/officeDocument/2006/customXml" ds:itemID="{9E099C76-7A51-473C-9DFC-B1B1E0B0E191}">
  <ds:schemaRefs>
    <ds:schemaRef ds:uri="http://schemas.microsoft.com/sharepoint/v3/contenttype/forms"/>
  </ds:schemaRefs>
</ds:datastoreItem>
</file>

<file path=customXml/itemProps3.xml><?xml version="1.0" encoding="utf-8"?>
<ds:datastoreItem xmlns:ds="http://schemas.openxmlformats.org/officeDocument/2006/customXml" ds:itemID="{9AE6199B-2E1C-495F-B8F0-F6F031336B0C}">
  <ds:schemaRefs>
    <ds:schemaRef ds:uri="http://www.w3.org/XML/1998/namespace"/>
    <ds:schemaRef ds:uri="http://schemas.microsoft.com/office/2006/metadata/properties"/>
    <ds:schemaRef ds:uri="http://schemas.microsoft.com/office/2006/documentManagement/types"/>
    <ds:schemaRef ds:uri="http://purl.org/dc/elements/1.1/"/>
    <ds:schemaRef ds:uri="3dc44bcc-6db4-418b-9a53-ab6b6d618e2a"/>
    <ds:schemaRef ds:uri="http://purl.org/dc/dcmitype/"/>
    <ds:schemaRef ds:uri="d93fde95-ed70-47d2-9e75-7f4b0e4ec02a"/>
    <ds:schemaRef ds:uri="http://schemas.microsoft.com/office/infopath/2007/PartnerControls"/>
    <ds:schemaRef ds:uri="http://schemas.openxmlformats.org/package/2006/metadata/core-properties"/>
    <ds:schemaRef ds:uri="82b0f676-e68d-4290-a9ca-8f46bb3b0618"/>
    <ds:schemaRef ds:uri="http://purl.org/dc/terms/"/>
  </ds:schemaRefs>
</ds:datastoreItem>
</file>

<file path=customXml/itemProps4.xml><?xml version="1.0" encoding="utf-8"?>
<ds:datastoreItem xmlns:ds="http://schemas.openxmlformats.org/officeDocument/2006/customXml" ds:itemID="{1B0D7ABB-C26A-46C0-A057-B81C039F86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b0f676-e68d-4290-a9ca-8f46bb3b0618"/>
    <ds:schemaRef ds:uri="3dc44bcc-6db4-418b-9a53-ab6b6d618e2a"/>
    <ds:schemaRef ds:uri="d93fde95-ed70-47d2-9e75-7f4b0e4ec0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C9B40A54-B8A0-42B9-9E66-BCA353C45954}">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Instructions</vt:lpstr>
      <vt:lpstr>Policy One</vt:lpstr>
      <vt:lpstr>Policy Two</vt:lpstr>
      <vt:lpstr>Policy Three</vt:lpstr>
      <vt:lpstr>Policy Four</vt:lpstr>
      <vt:lpstr>Policy Five</vt:lpstr>
      <vt:lpstr>Drop Down list</vt:lpstr>
      <vt:lpstr>Instructions!Print_Area</vt:lpstr>
      <vt:lpstr>'Policy Five'!Print_Titles</vt:lpstr>
      <vt:lpstr>'Policy Four'!Print_Titles</vt:lpstr>
      <vt:lpstr>'Policy One'!Print_Titles</vt:lpstr>
      <vt:lpstr>'Policy Three'!Print_Titles</vt:lpstr>
      <vt:lpstr>'Policy Two'!Print_Titles</vt:lpstr>
    </vt:vector>
  </TitlesOfParts>
  <Company>Temp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Compliance Assessment Tool (version 1.0)</dc:title>
  <dc:creator>Sangeeta Lala</dc:creator>
  <cp:lastModifiedBy>Mary Tait</cp:lastModifiedBy>
  <cp:lastPrinted>2018-11-11T21:48:16Z</cp:lastPrinted>
  <dcterms:created xsi:type="dcterms:W3CDTF">2016-02-01T03:51:08Z</dcterms:created>
  <dcterms:modified xsi:type="dcterms:W3CDTF">2019-08-21T02:06:04Z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0x010100455CB1ADC11A1E41A879700D5FC0231800E3202DD9337BF24DA2FB608A6EFE16C502005B80C3D69832DA41B5526C117BFFF59F</vt:lpwstr>
  </property>
  <property fmtid="{D5CDD505-2E9C-101B-9397-08002B2CF9AE}" pid="3" name="_dlc_DocIdItemGuid">
    <vt:lpwstr>425c243c-3a2a-4fad-a2ae-74273ecb0fa6</vt:lpwstr>
  </property>
  <property fmtid="{D5CDD505-2E9C-101B-9397-08002B2CF9AE}" pid="4" name="e1d6acce89a64a3ca752b66685a01c0b">
    <vt:lpwstr>Protected|1f85e48e-b48e-4821-a51d-bcfd6c7a74a4</vt:lpwstr>
  </property>
  <property fmtid="{D5CDD505-2E9C-101B-9397-08002B2CF9AE}" pid="5" name="o36d42884721417e884dcce4c8e90cb9">
    <vt:lpwstr>Protected|1f85e48e-b48e-4821-a51d-bcfd6c7a74a4</vt:lpwstr>
  </property>
  <property fmtid="{D5CDD505-2E9C-101B-9397-08002B2CF9AE}" pid="6" name="Topic">
    <vt:lpwstr>352;#Audit Program|f7a535a9-6060-4968-a817-d66de21af921</vt:lpwstr>
  </property>
  <property fmtid="{D5CDD505-2E9C-101B-9397-08002B2CF9AE}" pid="7" name="Year">
    <vt:lpwstr>491;#2018|46c0a585-743b-4732-869b-a09eea9b97a3</vt:lpwstr>
  </property>
  <property fmtid="{D5CDD505-2E9C-101B-9397-08002B2CF9AE}" pid="8" name="Month">
    <vt:lpwstr>111;#September|904032a9-7627-465a-a4b6-fc8554746e47</vt:lpwstr>
  </property>
  <property fmtid="{D5CDD505-2E9C-101B-9397-08002B2CF9AE}" pid="9" name="Document Type">
    <vt:lpwstr>79;#Database|b78a656f-8ce4-4ab8-ba2c-b60c53079c05</vt:lpwstr>
  </property>
  <property fmtid="{D5CDD505-2E9C-101B-9397-08002B2CF9AE}" pid="10" name="Test Data Gov">
    <vt:lpwstr>406;#Protected|1f85e48e-b48e-4821-a51d-bcfd6c7a74a4</vt:lpwstr>
  </property>
  <property fmtid="{D5CDD505-2E9C-101B-9397-08002B2CF9AE}" pid="11" name="DataClassification">
    <vt:lpwstr>406;#Protected|1f85e48e-b48e-4821-a51d-bcfd6c7a74a4</vt:lpwstr>
  </property>
  <property fmtid="{D5CDD505-2E9C-101B-9397-08002B2CF9AE}" pid="12" name="Data Classification">
    <vt:lpwstr>540;#Protected: For Official Use Only|74f9d3ed-30bf-4d9c-8778-451f3f9dba02</vt:lpwstr>
  </property>
  <property fmtid="{D5CDD505-2E9C-101B-9397-08002B2CF9AE}" pid="13" name="RecordPoint_WorkflowType">
    <vt:lpwstr>ActiveSubmitStub</vt:lpwstr>
  </property>
  <property fmtid="{D5CDD505-2E9C-101B-9397-08002B2CF9AE}" pid="14" name="RecordPoint_ActiveItemUniqueId">
    <vt:lpwstr>{425c243c-3a2a-4fad-a2ae-74273ecb0fa6}</vt:lpwstr>
  </property>
  <property fmtid="{D5CDD505-2E9C-101B-9397-08002B2CF9AE}" pid="15" name="RecordPoint_ActiveItemWebId">
    <vt:lpwstr>{d93fde95-ed70-47d2-9e75-7f4b0e4ec02a}</vt:lpwstr>
  </property>
  <property fmtid="{D5CDD505-2E9C-101B-9397-08002B2CF9AE}" pid="16" name="RecordPoint_ActiveItemSiteId">
    <vt:lpwstr>{d56f9e24-2919-4242-bf86-9be29f768b8c}</vt:lpwstr>
  </property>
  <property fmtid="{D5CDD505-2E9C-101B-9397-08002B2CF9AE}" pid="17" name="RecordPoint_ActiveItemListId">
    <vt:lpwstr>{8ff447dc-efbc-46b8-95c5-d8d0511e6b3b}</vt:lpwstr>
  </property>
  <property fmtid="{D5CDD505-2E9C-101B-9397-08002B2CF9AE}" pid="18" name="RecordPoint_RecordNumberSubmitted">
    <vt:lpwstr>R0000021749</vt:lpwstr>
  </property>
  <property fmtid="{D5CDD505-2E9C-101B-9397-08002B2CF9AE}" pid="19" name="RecordPoint_SubmissionCompleted">
    <vt:lpwstr>2018-10-29T09:15:46.3047723+11:00</vt:lpwstr>
  </property>
  <property fmtid="{D5CDD505-2E9C-101B-9397-08002B2CF9AE}" pid="20" name="RecordPoint_SubmissionDate">
    <vt:lpwstr/>
  </property>
  <property fmtid="{D5CDD505-2E9C-101B-9397-08002B2CF9AE}" pid="21" name="RecordPoint_ActiveItemMoved">
    <vt:lpwstr/>
  </property>
  <property fmtid="{D5CDD505-2E9C-101B-9397-08002B2CF9AE}" pid="22" name="RecordPoint_RecordFormat">
    <vt:lpwstr/>
  </property>
</Properties>
</file>